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昭太\Desktop\データ\関東中体連\平成３０年第46回関東陸上千葉大会\記録\"/>
    </mc:Choice>
  </mc:AlternateContent>
  <bookViews>
    <workbookView xWindow="0" yWindow="0" windowWidth="20490" windowHeight="7500" activeTab="2"/>
  </bookViews>
  <sheets>
    <sheet name="男子" sheetId="1" r:id="rId1"/>
    <sheet name="女子" sheetId="2" r:id="rId2"/>
    <sheet name="例" sheetId="3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1">女子!$A$1:$M$70</definedName>
    <definedName name="_xlnm.Print_Area" localSheetId="0">男子!$A$1:$M$79</definedName>
    <definedName name="_xlnm.Print_Area" localSheetId="2">例!$A$1:$M$76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6" l="1"/>
  <c r="C3" i="6" s="1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A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M121" i="4"/>
  <c r="L121" i="4"/>
  <c r="E121" i="4"/>
  <c r="C121" i="4"/>
  <c r="D121" i="4" s="1"/>
  <c r="B121" i="4"/>
  <c r="A121" i="4" s="1"/>
  <c r="R120" i="4"/>
  <c r="Q120" i="4"/>
  <c r="P120" i="4"/>
  <c r="O120" i="4"/>
  <c r="U120" i="4" s="1"/>
  <c r="M120" i="4"/>
  <c r="L120" i="4"/>
  <c r="E120" i="4"/>
  <c r="C120" i="4"/>
  <c r="D120" i="4" s="1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M118" i="4"/>
  <c r="L118" i="4"/>
  <c r="E118" i="4"/>
  <c r="C118" i="4"/>
  <c r="D118" i="4" s="1"/>
  <c r="B118" i="4"/>
  <c r="A118" i="4" s="1"/>
  <c r="R117" i="4"/>
  <c r="Q117" i="4"/>
  <c r="P117" i="4"/>
  <c r="O117" i="4"/>
  <c r="U117" i="4" s="1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U115" i="4" s="1"/>
  <c r="M115" i="4"/>
  <c r="L115" i="4"/>
  <c r="E115" i="4"/>
  <c r="C115" i="4"/>
  <c r="D115" i="4" s="1"/>
  <c r="B115" i="4"/>
  <c r="A115" i="4" s="1"/>
  <c r="R114" i="4"/>
  <c r="Q114" i="4"/>
  <c r="P114" i="4"/>
  <c r="O114" i="4"/>
  <c r="M114" i="4"/>
  <c r="L114" i="4"/>
  <c r="E114" i="4"/>
  <c r="C114" i="4"/>
  <c r="D114" i="4" s="1"/>
  <c r="B114" i="4"/>
  <c r="A114" i="4"/>
  <c r="R113" i="4"/>
  <c r="Q113" i="4"/>
  <c r="P113" i="4"/>
  <c r="O113" i="4"/>
  <c r="U113" i="4" s="1"/>
  <c r="M113" i="4"/>
  <c r="L113" i="4"/>
  <c r="E113" i="4"/>
  <c r="C113" i="4"/>
  <c r="D113" i="4" s="1"/>
  <c r="B113" i="4"/>
  <c r="A113" i="4" s="1"/>
  <c r="R112" i="4"/>
  <c r="Q112" i="4"/>
  <c r="P112" i="4"/>
  <c r="O112" i="4"/>
  <c r="U112" i="4" s="1"/>
  <c r="M112" i="4"/>
  <c r="L112" i="4"/>
  <c r="E112" i="4"/>
  <c r="C112" i="4"/>
  <c r="D112" i="4" s="1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 s="1"/>
  <c r="R110" i="4"/>
  <c r="Q110" i="4"/>
  <c r="P110" i="4"/>
  <c r="O110" i="4"/>
  <c r="U110" i="4" s="1"/>
  <c r="M110" i="4"/>
  <c r="L110" i="4"/>
  <c r="E110" i="4"/>
  <c r="C110" i="4"/>
  <c r="D110" i="4" s="1"/>
  <c r="B110" i="4"/>
  <c r="A110" i="4" s="1"/>
  <c r="R109" i="4"/>
  <c r="Q109" i="4"/>
  <c r="P109" i="4"/>
  <c r="O109" i="4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U107" i="4" s="1"/>
  <c r="M107" i="4"/>
  <c r="L107" i="4"/>
  <c r="E107" i="4"/>
  <c r="C107" i="4"/>
  <c r="D107" i="4" s="1"/>
  <c r="B107" i="4"/>
  <c r="A107" i="4" s="1"/>
  <c r="R106" i="4"/>
  <c r="Q106" i="4"/>
  <c r="P106" i="4"/>
  <c r="O106" i="4"/>
  <c r="M106" i="4"/>
  <c r="L106" i="4"/>
  <c r="E106" i="4"/>
  <c r="C106" i="4"/>
  <c r="D106" i="4" s="1"/>
  <c r="B106" i="4"/>
  <c r="A106" i="4"/>
  <c r="R105" i="4"/>
  <c r="Q105" i="4"/>
  <c r="P105" i="4"/>
  <c r="O105" i="4"/>
  <c r="U105" i="4" s="1"/>
  <c r="M105" i="4"/>
  <c r="L105" i="4"/>
  <c r="E105" i="4"/>
  <c r="C105" i="4"/>
  <c r="D105" i="4" s="1"/>
  <c r="B105" i="4"/>
  <c r="A105" i="4" s="1"/>
  <c r="R104" i="4"/>
  <c r="Q104" i="4"/>
  <c r="P104" i="4"/>
  <c r="O104" i="4"/>
  <c r="U104" i="4" s="1"/>
  <c r="M104" i="4"/>
  <c r="L104" i="4"/>
  <c r="E104" i="4"/>
  <c r="C104" i="4"/>
  <c r="D104" i="4" s="1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C102" i="4"/>
  <c r="D102" i="4" s="1"/>
  <c r="R101" i="4"/>
  <c r="Q101" i="4"/>
  <c r="P101" i="4"/>
  <c r="O101" i="4"/>
  <c r="U101" i="4" s="1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U98" i="4" s="1"/>
  <c r="M98" i="4"/>
  <c r="L98" i="4"/>
  <c r="E98" i="4"/>
  <c r="C98" i="4"/>
  <c r="D98" i="4" s="1"/>
  <c r="R97" i="4"/>
  <c r="Q97" i="4"/>
  <c r="P97" i="4"/>
  <c r="O97" i="4"/>
  <c r="U97" i="4" s="1"/>
  <c r="M97" i="4"/>
  <c r="L97" i="4"/>
  <c r="E97" i="4"/>
  <c r="C97" i="4"/>
  <c r="D97" i="4" s="1"/>
  <c r="R96" i="4"/>
  <c r="Q96" i="4"/>
  <c r="P96" i="4"/>
  <c r="O96" i="4"/>
  <c r="U96" i="4" s="1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U94" i="4" s="1"/>
  <c r="M94" i="4"/>
  <c r="L94" i="4"/>
  <c r="E94" i="4"/>
  <c r="C94" i="4"/>
  <c r="D94" i="4" s="1"/>
  <c r="R93" i="4"/>
  <c r="Q93" i="4"/>
  <c r="P93" i="4"/>
  <c r="O93" i="4"/>
  <c r="U93" i="4" s="1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U91" i="4" s="1"/>
  <c r="M91" i="4"/>
  <c r="L91" i="4"/>
  <c r="E91" i="4"/>
  <c r="C91" i="4"/>
  <c r="D91" i="4" s="1"/>
  <c r="R90" i="4"/>
  <c r="Q90" i="4"/>
  <c r="P90" i="4"/>
  <c r="O90" i="4"/>
  <c r="M90" i="4"/>
  <c r="L90" i="4"/>
  <c r="E90" i="4"/>
  <c r="C90" i="4"/>
  <c r="D90" i="4" s="1"/>
  <c r="R89" i="4"/>
  <c r="Q89" i="4"/>
  <c r="P89" i="4"/>
  <c r="O89" i="4"/>
  <c r="U89" i="4" s="1"/>
  <c r="M89" i="4"/>
  <c r="L89" i="4"/>
  <c r="E89" i="4"/>
  <c r="C89" i="4"/>
  <c r="D89" i="4" s="1"/>
  <c r="R88" i="4"/>
  <c r="Q88" i="4"/>
  <c r="P88" i="4"/>
  <c r="O88" i="4"/>
  <c r="U88" i="4" s="1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M86" i="4"/>
  <c r="L86" i="4"/>
  <c r="E86" i="4"/>
  <c r="C86" i="4"/>
  <c r="D86" i="4" s="1"/>
  <c r="R85" i="4"/>
  <c r="Q85" i="4"/>
  <c r="P85" i="4"/>
  <c r="O85" i="4"/>
  <c r="U85" i="4" s="1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U82" i="4" s="1"/>
  <c r="M82" i="4"/>
  <c r="L82" i="4"/>
  <c r="E82" i="4"/>
  <c r="C82" i="4"/>
  <c r="D82" i="4" s="1"/>
  <c r="R81" i="4"/>
  <c r="Q81" i="4"/>
  <c r="P81" i="4"/>
  <c r="O81" i="4"/>
  <c r="U81" i="4" s="1"/>
  <c r="M81" i="4"/>
  <c r="L81" i="4"/>
  <c r="E81" i="4"/>
  <c r="C81" i="4"/>
  <c r="D81" i="4" s="1"/>
  <c r="R80" i="4"/>
  <c r="Q80" i="4"/>
  <c r="P80" i="4"/>
  <c r="O80" i="4"/>
  <c r="U80" i="4" s="1"/>
  <c r="M80" i="4"/>
  <c r="L80" i="4"/>
  <c r="E80" i="4"/>
  <c r="C80" i="4"/>
  <c r="D80" i="4" s="1"/>
  <c r="R79" i="4"/>
  <c r="Q79" i="4"/>
  <c r="P79" i="4"/>
  <c r="O79" i="4"/>
  <c r="M79" i="4"/>
  <c r="L79" i="4"/>
  <c r="E79" i="4"/>
  <c r="C79" i="4"/>
  <c r="D79" i="4" s="1"/>
  <c r="R78" i="4"/>
  <c r="Q78" i="4"/>
  <c r="P78" i="4"/>
  <c r="O78" i="4"/>
  <c r="U78" i="4" s="1"/>
  <c r="M78" i="4"/>
  <c r="L78" i="4"/>
  <c r="E78" i="4"/>
  <c r="C78" i="4"/>
  <c r="D78" i="4" s="1"/>
  <c r="R77" i="4"/>
  <c r="Q77" i="4"/>
  <c r="P77" i="4"/>
  <c r="O77" i="4"/>
  <c r="U77" i="4" s="1"/>
  <c r="M77" i="4"/>
  <c r="L77" i="4"/>
  <c r="E77" i="4"/>
  <c r="C77" i="4"/>
  <c r="D77" i="4" s="1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U75" i="4" s="1"/>
  <c r="M75" i="4"/>
  <c r="L75" i="4"/>
  <c r="E75" i="4"/>
  <c r="C75" i="4"/>
  <c r="D75" i="4" s="1"/>
  <c r="R74" i="4"/>
  <c r="Q74" i="4"/>
  <c r="P74" i="4"/>
  <c r="O74" i="4"/>
  <c r="M74" i="4"/>
  <c r="L74" i="4"/>
  <c r="E74" i="4"/>
  <c r="C74" i="4"/>
  <c r="D74" i="4" s="1"/>
  <c r="R73" i="4"/>
  <c r="Q73" i="4"/>
  <c r="P73" i="4"/>
  <c r="O73" i="4"/>
  <c r="U73" i="4" s="1"/>
  <c r="M73" i="4"/>
  <c r="L73" i="4"/>
  <c r="E73" i="4"/>
  <c r="C73" i="4"/>
  <c r="D73" i="4" s="1"/>
  <c r="R72" i="4"/>
  <c r="Q72" i="4"/>
  <c r="P72" i="4"/>
  <c r="O72" i="4"/>
  <c r="U72" i="4" s="1"/>
  <c r="M72" i="4"/>
  <c r="L72" i="4"/>
  <c r="E72" i="4"/>
  <c r="C72" i="4"/>
  <c r="D72" i="4" s="1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U70" i="4" s="1"/>
  <c r="M70" i="4"/>
  <c r="L70" i="4"/>
  <c r="E70" i="4"/>
  <c r="C70" i="4"/>
  <c r="D70" i="4" s="1"/>
  <c r="R69" i="4"/>
  <c r="Q69" i="4"/>
  <c r="P69" i="4"/>
  <c r="O69" i="4"/>
  <c r="U69" i="4" s="1"/>
  <c r="M69" i="4"/>
  <c r="L69" i="4"/>
  <c r="E69" i="4"/>
  <c r="C69" i="4"/>
  <c r="D69" i="4" s="1"/>
  <c r="R68" i="4"/>
  <c r="Q68" i="4"/>
  <c r="P68" i="4"/>
  <c r="O68" i="4"/>
  <c r="M68" i="4"/>
  <c r="L68" i="4"/>
  <c r="E68" i="4"/>
  <c r="C68" i="4"/>
  <c r="D68" i="4" s="1"/>
  <c r="R67" i="4"/>
  <c r="Q67" i="4"/>
  <c r="P67" i="4"/>
  <c r="O67" i="4"/>
  <c r="U67" i="4" s="1"/>
  <c r="M67" i="4"/>
  <c r="L67" i="4"/>
  <c r="E67" i="4"/>
  <c r="C67" i="4"/>
  <c r="D67" i="4" s="1"/>
  <c r="D63" i="4"/>
  <c r="D56" i="4"/>
  <c r="D54" i="4"/>
  <c r="D38" i="4"/>
  <c r="R66" i="4"/>
  <c r="Q66" i="4"/>
  <c r="P66" i="4"/>
  <c r="O66" i="4"/>
  <c r="U66" i="4" s="1"/>
  <c r="M66" i="4"/>
  <c r="L66" i="4"/>
  <c r="E66" i="4"/>
  <c r="C66" i="4"/>
  <c r="D66" i="4" s="1"/>
  <c r="B66" i="4"/>
  <c r="A66" i="4" s="1"/>
  <c r="R65" i="4"/>
  <c r="Q65" i="4"/>
  <c r="P65" i="4"/>
  <c r="O65" i="4"/>
  <c r="U65" i="4" s="1"/>
  <c r="M65" i="4"/>
  <c r="L65" i="4"/>
  <c r="E65" i="4"/>
  <c r="C65" i="4"/>
  <c r="D65" i="4" s="1"/>
  <c r="B65" i="4"/>
  <c r="A65" i="4"/>
  <c r="R64" i="4"/>
  <c r="Q64" i="4"/>
  <c r="P64" i="4"/>
  <c r="O64" i="4"/>
  <c r="U64" i="4" s="1"/>
  <c r="M64" i="4"/>
  <c r="L64" i="4"/>
  <c r="E64" i="4"/>
  <c r="C64" i="4"/>
  <c r="D64" i="4" s="1"/>
  <c r="B64" i="4"/>
  <c r="A64" i="4" s="1"/>
  <c r="R63" i="4"/>
  <c r="Q63" i="4"/>
  <c r="P63" i="4"/>
  <c r="O63" i="4"/>
  <c r="U63" i="4" s="1"/>
  <c r="M63" i="4"/>
  <c r="L63" i="4"/>
  <c r="E63" i="4"/>
  <c r="C63" i="4"/>
  <c r="B63" i="4"/>
  <c r="A63" i="4" s="1"/>
  <c r="R62" i="4"/>
  <c r="Q62" i="4"/>
  <c r="P62" i="4"/>
  <c r="O62" i="4"/>
  <c r="U62" i="4" s="1"/>
  <c r="M62" i="4"/>
  <c r="L62" i="4"/>
  <c r="E62" i="4"/>
  <c r="C62" i="4"/>
  <c r="D62" i="4" s="1"/>
  <c r="B62" i="4"/>
  <c r="A62" i="4" s="1"/>
  <c r="R61" i="4"/>
  <c r="Q61" i="4"/>
  <c r="P61" i="4"/>
  <c r="O61" i="4"/>
  <c r="M61" i="4"/>
  <c r="L61" i="4"/>
  <c r="E61" i="4"/>
  <c r="C61" i="4"/>
  <c r="D61" i="4" s="1"/>
  <c r="B61" i="4"/>
  <c r="A61" i="4" s="1"/>
  <c r="R60" i="4"/>
  <c r="Q60" i="4"/>
  <c r="P60" i="4"/>
  <c r="O60" i="4"/>
  <c r="U60" i="4" s="1"/>
  <c r="M60" i="4"/>
  <c r="L60" i="4"/>
  <c r="E60" i="4"/>
  <c r="C60" i="4"/>
  <c r="D60" i="4" s="1"/>
  <c r="B60" i="4"/>
  <c r="A60" i="4" s="1"/>
  <c r="R59" i="4"/>
  <c r="Q59" i="4"/>
  <c r="P59" i="4"/>
  <c r="O59" i="4"/>
  <c r="M59" i="4"/>
  <c r="L59" i="4"/>
  <c r="E59" i="4"/>
  <c r="C59" i="4"/>
  <c r="D59" i="4" s="1"/>
  <c r="B59" i="4"/>
  <c r="A59" i="4" s="1"/>
  <c r="R58" i="4"/>
  <c r="Q58" i="4"/>
  <c r="P58" i="4"/>
  <c r="O58" i="4"/>
  <c r="U58" i="4" s="1"/>
  <c r="M58" i="4"/>
  <c r="L58" i="4"/>
  <c r="E58" i="4"/>
  <c r="C58" i="4"/>
  <c r="D58" i="4" s="1"/>
  <c r="B58" i="4"/>
  <c r="A58" i="4" s="1"/>
  <c r="R57" i="4"/>
  <c r="Q57" i="4"/>
  <c r="P57" i="4"/>
  <c r="O57" i="4"/>
  <c r="M57" i="4"/>
  <c r="L57" i="4"/>
  <c r="E57" i="4"/>
  <c r="C57" i="4"/>
  <c r="D57" i="4" s="1"/>
  <c r="B57" i="4"/>
  <c r="A57" i="4" s="1"/>
  <c r="R56" i="4"/>
  <c r="Q56" i="4"/>
  <c r="P56" i="4"/>
  <c r="O56" i="4"/>
  <c r="M56" i="4"/>
  <c r="L56" i="4"/>
  <c r="E56" i="4"/>
  <c r="C56" i="4"/>
  <c r="B56" i="4"/>
  <c r="A56" i="4" s="1"/>
  <c r="R55" i="4"/>
  <c r="Q55" i="4"/>
  <c r="P55" i="4"/>
  <c r="O55" i="4"/>
  <c r="U55" i="4" s="1"/>
  <c r="M55" i="4"/>
  <c r="L55" i="4"/>
  <c r="E55" i="4"/>
  <c r="C55" i="4"/>
  <c r="D55" i="4" s="1"/>
  <c r="B55" i="4"/>
  <c r="A55" i="4" s="1"/>
  <c r="R54" i="4"/>
  <c r="Q54" i="4"/>
  <c r="P54" i="4"/>
  <c r="O54" i="4"/>
  <c r="M54" i="4"/>
  <c r="L54" i="4"/>
  <c r="E54" i="4"/>
  <c r="C54" i="4"/>
  <c r="B54" i="4"/>
  <c r="A54" i="4" s="1"/>
  <c r="R53" i="4"/>
  <c r="Q53" i="4"/>
  <c r="P53" i="4"/>
  <c r="O53" i="4"/>
  <c r="U53" i="4" s="1"/>
  <c r="M53" i="4"/>
  <c r="L53" i="4"/>
  <c r="E53" i="4"/>
  <c r="C53" i="4"/>
  <c r="D53" i="4" s="1"/>
  <c r="B53" i="4"/>
  <c r="A53" i="4"/>
  <c r="R52" i="4"/>
  <c r="Q52" i="4"/>
  <c r="P52" i="4"/>
  <c r="O52" i="4"/>
  <c r="U52" i="4" s="1"/>
  <c r="M52" i="4"/>
  <c r="L52" i="4"/>
  <c r="E52" i="4"/>
  <c r="C52" i="4"/>
  <c r="D52" i="4" s="1"/>
  <c r="B52" i="4"/>
  <c r="A52" i="4" s="1"/>
  <c r="R51" i="4"/>
  <c r="Q51" i="4"/>
  <c r="P51" i="4"/>
  <c r="O51" i="4"/>
  <c r="U51" i="4" s="1"/>
  <c r="M51" i="4"/>
  <c r="L51" i="4"/>
  <c r="E51" i="4"/>
  <c r="C51" i="4"/>
  <c r="D51" i="4" s="1"/>
  <c r="B51" i="4"/>
  <c r="A51" i="4" s="1"/>
  <c r="R50" i="4"/>
  <c r="Q50" i="4"/>
  <c r="P50" i="4"/>
  <c r="O50" i="4"/>
  <c r="U50" i="4" s="1"/>
  <c r="M50" i="4"/>
  <c r="L50" i="4"/>
  <c r="E50" i="4"/>
  <c r="C50" i="4"/>
  <c r="D50" i="4" s="1"/>
  <c r="B50" i="4"/>
  <c r="A50" i="4" s="1"/>
  <c r="R49" i="4"/>
  <c r="Q49" i="4"/>
  <c r="P49" i="4"/>
  <c r="O49" i="4"/>
  <c r="M49" i="4"/>
  <c r="L49" i="4"/>
  <c r="E49" i="4"/>
  <c r="C49" i="4"/>
  <c r="D49" i="4" s="1"/>
  <c r="B49" i="4"/>
  <c r="A49" i="4" s="1"/>
  <c r="R48" i="4"/>
  <c r="Q48" i="4"/>
  <c r="P48" i="4"/>
  <c r="O48" i="4"/>
  <c r="U48" i="4" s="1"/>
  <c r="M48" i="4"/>
  <c r="L48" i="4"/>
  <c r="E48" i="4"/>
  <c r="C48" i="4"/>
  <c r="D48" i="4" s="1"/>
  <c r="R47" i="4"/>
  <c r="Q47" i="4"/>
  <c r="P47" i="4"/>
  <c r="O47" i="4"/>
  <c r="U47" i="4" s="1"/>
  <c r="M47" i="4"/>
  <c r="L47" i="4"/>
  <c r="E47" i="4"/>
  <c r="C47" i="4"/>
  <c r="D47" i="4" s="1"/>
  <c r="R46" i="4"/>
  <c r="Q46" i="4"/>
  <c r="P46" i="4"/>
  <c r="O46" i="4"/>
  <c r="U46" i="4" s="1"/>
  <c r="M46" i="4"/>
  <c r="L46" i="4"/>
  <c r="E46" i="4"/>
  <c r="C46" i="4"/>
  <c r="D46" i="4" s="1"/>
  <c r="R45" i="4"/>
  <c r="Q45" i="4"/>
  <c r="P45" i="4"/>
  <c r="O45" i="4"/>
  <c r="M45" i="4"/>
  <c r="L45" i="4"/>
  <c r="E45" i="4"/>
  <c r="C45" i="4"/>
  <c r="D45" i="4" s="1"/>
  <c r="R44" i="4"/>
  <c r="Q44" i="4"/>
  <c r="P44" i="4"/>
  <c r="O44" i="4"/>
  <c r="M44" i="4"/>
  <c r="L44" i="4"/>
  <c r="E44" i="4"/>
  <c r="C44" i="4"/>
  <c r="D44" i="4" s="1"/>
  <c r="R43" i="4"/>
  <c r="Q43" i="4"/>
  <c r="P43" i="4"/>
  <c r="O43" i="4"/>
  <c r="U43" i="4" s="1"/>
  <c r="M43" i="4"/>
  <c r="L43" i="4"/>
  <c r="E43" i="4"/>
  <c r="C43" i="4"/>
  <c r="D43" i="4" s="1"/>
  <c r="R42" i="4"/>
  <c r="Q42" i="4"/>
  <c r="P42" i="4"/>
  <c r="O42" i="4"/>
  <c r="U42" i="4" s="1"/>
  <c r="M42" i="4"/>
  <c r="L42" i="4"/>
  <c r="E42" i="4"/>
  <c r="C42" i="4"/>
  <c r="D42" i="4" s="1"/>
  <c r="R41" i="4"/>
  <c r="Q41" i="4"/>
  <c r="P41" i="4"/>
  <c r="O41" i="4"/>
  <c r="U41" i="4" s="1"/>
  <c r="M41" i="4"/>
  <c r="L41" i="4"/>
  <c r="E41" i="4"/>
  <c r="C41" i="4"/>
  <c r="D41" i="4" s="1"/>
  <c r="R40" i="4"/>
  <c r="Q40" i="4"/>
  <c r="P40" i="4"/>
  <c r="O40" i="4"/>
  <c r="U40" i="4" s="1"/>
  <c r="M40" i="4"/>
  <c r="L40" i="4"/>
  <c r="E40" i="4"/>
  <c r="C40" i="4"/>
  <c r="D40" i="4" s="1"/>
  <c r="R39" i="4"/>
  <c r="Q39" i="4"/>
  <c r="P39" i="4"/>
  <c r="O39" i="4"/>
  <c r="U39" i="4" s="1"/>
  <c r="M39" i="4"/>
  <c r="L39" i="4"/>
  <c r="E39" i="4"/>
  <c r="C39" i="4"/>
  <c r="D39" i="4" s="1"/>
  <c r="R38" i="4"/>
  <c r="Q38" i="4"/>
  <c r="P38" i="4"/>
  <c r="O38" i="4"/>
  <c r="M38" i="4"/>
  <c r="L38" i="4"/>
  <c r="E38" i="4"/>
  <c r="C38" i="4"/>
  <c r="R37" i="4"/>
  <c r="Q37" i="4"/>
  <c r="P37" i="4"/>
  <c r="O37" i="4"/>
  <c r="U37" i="4" s="1"/>
  <c r="M37" i="4"/>
  <c r="L37" i="4"/>
  <c r="E37" i="4"/>
  <c r="C37" i="4"/>
  <c r="D37" i="4" s="1"/>
  <c r="R36" i="4"/>
  <c r="Q36" i="4"/>
  <c r="P36" i="4"/>
  <c r="O36" i="4"/>
  <c r="U36" i="4" s="1"/>
  <c r="M36" i="4"/>
  <c r="L36" i="4"/>
  <c r="E36" i="4"/>
  <c r="C36" i="4"/>
  <c r="D36" i="4" s="1"/>
  <c r="R35" i="4"/>
  <c r="Q35" i="4"/>
  <c r="P35" i="4"/>
  <c r="O35" i="4"/>
  <c r="M35" i="4"/>
  <c r="L35" i="4"/>
  <c r="E35" i="4"/>
  <c r="C35" i="4"/>
  <c r="D35" i="4" s="1"/>
  <c r="R34" i="4"/>
  <c r="Q34" i="4"/>
  <c r="P34" i="4"/>
  <c r="O34" i="4"/>
  <c r="U34" i="4" s="1"/>
  <c r="M34" i="4"/>
  <c r="L34" i="4"/>
  <c r="E34" i="4"/>
  <c r="C34" i="4"/>
  <c r="D34" i="4" s="1"/>
  <c r="R33" i="4"/>
  <c r="Q33" i="4"/>
  <c r="P33" i="4"/>
  <c r="O33" i="4"/>
  <c r="U33" i="4" s="1"/>
  <c r="M33" i="4"/>
  <c r="L33" i="4"/>
  <c r="E33" i="4"/>
  <c r="C33" i="4"/>
  <c r="D33" i="4" s="1"/>
  <c r="R32" i="4"/>
  <c r="Q32" i="4"/>
  <c r="P32" i="4"/>
  <c r="O32" i="4"/>
  <c r="U32" i="4" s="1"/>
  <c r="M32" i="4"/>
  <c r="L32" i="4"/>
  <c r="E32" i="4"/>
  <c r="C32" i="4"/>
  <c r="D32" i="4" s="1"/>
  <c r="R31" i="4"/>
  <c r="Q31" i="4"/>
  <c r="P31" i="4"/>
  <c r="O31" i="4"/>
  <c r="U31" i="4" s="1"/>
  <c r="M31" i="4"/>
  <c r="L31" i="4"/>
  <c r="E31" i="4"/>
  <c r="C31" i="4"/>
  <c r="D31" i="4" s="1"/>
  <c r="R30" i="4"/>
  <c r="Q30" i="4"/>
  <c r="P30" i="4"/>
  <c r="O30" i="4"/>
  <c r="U30" i="4" s="1"/>
  <c r="M30" i="4"/>
  <c r="L30" i="4"/>
  <c r="E30" i="4"/>
  <c r="C30" i="4"/>
  <c r="D30" i="4" s="1"/>
  <c r="R29" i="4"/>
  <c r="Q29" i="4"/>
  <c r="P29" i="4"/>
  <c r="O29" i="4"/>
  <c r="U29" i="4" s="1"/>
  <c r="M29" i="4"/>
  <c r="L29" i="4"/>
  <c r="E29" i="4"/>
  <c r="C29" i="4"/>
  <c r="D29" i="4" s="1"/>
  <c r="R28" i="4"/>
  <c r="Q28" i="4"/>
  <c r="P28" i="4"/>
  <c r="O28" i="4"/>
  <c r="U28" i="4" s="1"/>
  <c r="M28" i="4"/>
  <c r="L28" i="4"/>
  <c r="E28" i="4"/>
  <c r="C28" i="4"/>
  <c r="D28" i="4" s="1"/>
  <c r="R27" i="4"/>
  <c r="Q27" i="4"/>
  <c r="P27" i="4"/>
  <c r="O27" i="4"/>
  <c r="U27" i="4" s="1"/>
  <c r="M27" i="4"/>
  <c r="L27" i="4"/>
  <c r="E27" i="4"/>
  <c r="C27" i="4"/>
  <c r="D27" i="4" s="1"/>
  <c r="R26" i="4"/>
  <c r="Q26" i="4"/>
  <c r="P26" i="4"/>
  <c r="O26" i="4"/>
  <c r="U26" i="4" s="1"/>
  <c r="M26" i="4"/>
  <c r="L26" i="4"/>
  <c r="E26" i="4"/>
  <c r="C26" i="4"/>
  <c r="D26" i="4" s="1"/>
  <c r="R25" i="4"/>
  <c r="Q25" i="4"/>
  <c r="P25" i="4"/>
  <c r="O25" i="4"/>
  <c r="U25" i="4" s="1"/>
  <c r="M25" i="4"/>
  <c r="L25" i="4"/>
  <c r="E25" i="4"/>
  <c r="C25" i="4"/>
  <c r="D25" i="4" s="1"/>
  <c r="R24" i="4"/>
  <c r="Q24" i="4"/>
  <c r="P24" i="4"/>
  <c r="O24" i="4"/>
  <c r="U24" i="4" s="1"/>
  <c r="M24" i="4"/>
  <c r="L24" i="4"/>
  <c r="E24" i="4"/>
  <c r="C24" i="4"/>
  <c r="D24" i="4" s="1"/>
  <c r="R23" i="4"/>
  <c r="Q23" i="4"/>
  <c r="P23" i="4"/>
  <c r="O23" i="4"/>
  <c r="U23" i="4" s="1"/>
  <c r="M23" i="4"/>
  <c r="L23" i="4"/>
  <c r="E23" i="4"/>
  <c r="C23" i="4"/>
  <c r="D23" i="4" s="1"/>
  <c r="R22" i="4"/>
  <c r="Q22" i="4"/>
  <c r="P22" i="4"/>
  <c r="O22" i="4"/>
  <c r="U22" i="4" s="1"/>
  <c r="M22" i="4"/>
  <c r="L22" i="4"/>
  <c r="E22" i="4"/>
  <c r="C22" i="4"/>
  <c r="D22" i="4" s="1"/>
  <c r="R21" i="4"/>
  <c r="Q21" i="4"/>
  <c r="P21" i="4"/>
  <c r="O21" i="4"/>
  <c r="U21" i="4" s="1"/>
  <c r="M21" i="4"/>
  <c r="L21" i="4"/>
  <c r="E21" i="4"/>
  <c r="C21" i="4"/>
  <c r="D21" i="4" s="1"/>
  <c r="R20" i="4"/>
  <c r="Q20" i="4"/>
  <c r="P20" i="4"/>
  <c r="O20" i="4"/>
  <c r="U20" i="4" s="1"/>
  <c r="M20" i="4"/>
  <c r="L20" i="4"/>
  <c r="E20" i="4"/>
  <c r="C20" i="4"/>
  <c r="D20" i="4" s="1"/>
  <c r="R19" i="4"/>
  <c r="Q19" i="4"/>
  <c r="P19" i="4"/>
  <c r="O19" i="4"/>
  <c r="U19" i="4" s="1"/>
  <c r="M19" i="4"/>
  <c r="L19" i="4"/>
  <c r="E19" i="4"/>
  <c r="C19" i="4"/>
  <c r="D19" i="4" s="1"/>
  <c r="R18" i="4"/>
  <c r="Q18" i="4"/>
  <c r="P18" i="4"/>
  <c r="O18" i="4"/>
  <c r="U18" i="4" s="1"/>
  <c r="M18" i="4"/>
  <c r="L18" i="4"/>
  <c r="E18" i="4"/>
  <c r="C18" i="4"/>
  <c r="D18" i="4" s="1"/>
  <c r="R17" i="4"/>
  <c r="Q17" i="4"/>
  <c r="P17" i="4"/>
  <c r="O17" i="4"/>
  <c r="U17" i="4" s="1"/>
  <c r="M17" i="4"/>
  <c r="L17" i="4"/>
  <c r="E17" i="4"/>
  <c r="C17" i="4"/>
  <c r="D17" i="4" s="1"/>
  <c r="R16" i="4"/>
  <c r="Q16" i="4"/>
  <c r="P16" i="4"/>
  <c r="O16" i="4"/>
  <c r="U16" i="4" s="1"/>
  <c r="M16" i="4"/>
  <c r="L16" i="4"/>
  <c r="E16" i="4"/>
  <c r="C16" i="4"/>
  <c r="D16" i="4" s="1"/>
  <c r="R15" i="4"/>
  <c r="Q15" i="4"/>
  <c r="P15" i="4"/>
  <c r="O15" i="4"/>
  <c r="U15" i="4" s="1"/>
  <c r="M15" i="4"/>
  <c r="L15" i="4"/>
  <c r="E15" i="4"/>
  <c r="C15" i="4"/>
  <c r="D15" i="4" s="1"/>
  <c r="R14" i="4"/>
  <c r="Q14" i="4"/>
  <c r="P14" i="4"/>
  <c r="O14" i="4"/>
  <c r="U14" i="4" s="1"/>
  <c r="M14" i="4"/>
  <c r="L14" i="4"/>
  <c r="E14" i="4"/>
  <c r="C14" i="4"/>
  <c r="D14" i="4" s="1"/>
  <c r="R13" i="4"/>
  <c r="Q13" i="4"/>
  <c r="P13" i="4"/>
  <c r="O13" i="4"/>
  <c r="U13" i="4" s="1"/>
  <c r="M13" i="4"/>
  <c r="L13" i="4"/>
  <c r="E13" i="4"/>
  <c r="C13" i="4"/>
  <c r="D13" i="4" s="1"/>
  <c r="R12" i="4"/>
  <c r="Q12" i="4"/>
  <c r="P12" i="4"/>
  <c r="O12" i="4"/>
  <c r="U12" i="4" s="1"/>
  <c r="M12" i="4"/>
  <c r="L12" i="4"/>
  <c r="E12" i="4"/>
  <c r="C12" i="4"/>
  <c r="D12" i="4" s="1"/>
  <c r="R11" i="4"/>
  <c r="Q11" i="4"/>
  <c r="P11" i="4"/>
  <c r="O11" i="4"/>
  <c r="U11" i="4" s="1"/>
  <c r="M11" i="4"/>
  <c r="L11" i="4"/>
  <c r="E11" i="4"/>
  <c r="C11" i="4"/>
  <c r="D11" i="4" s="1"/>
  <c r="R10" i="4"/>
  <c r="Q10" i="4"/>
  <c r="P10" i="4"/>
  <c r="O10" i="4"/>
  <c r="U10" i="4" s="1"/>
  <c r="M10" i="4"/>
  <c r="L10" i="4"/>
  <c r="E10" i="4"/>
  <c r="C10" i="4"/>
  <c r="D10" i="4" s="1"/>
  <c r="R9" i="4"/>
  <c r="Q9" i="4"/>
  <c r="P9" i="4"/>
  <c r="O9" i="4"/>
  <c r="U9" i="4" s="1"/>
  <c r="M9" i="4"/>
  <c r="L9" i="4"/>
  <c r="E9" i="4"/>
  <c r="C9" i="4"/>
  <c r="D9" i="4" s="1"/>
  <c r="R8" i="4"/>
  <c r="Q8" i="4"/>
  <c r="P8" i="4"/>
  <c r="O8" i="4"/>
  <c r="U8" i="4" s="1"/>
  <c r="M8" i="4"/>
  <c r="L8" i="4"/>
  <c r="E8" i="4"/>
  <c r="C8" i="4"/>
  <c r="D8" i="4" s="1"/>
  <c r="R7" i="4"/>
  <c r="Q7" i="4"/>
  <c r="P7" i="4"/>
  <c r="O7" i="4"/>
  <c r="U7" i="4" s="1"/>
  <c r="M7" i="4"/>
  <c r="L7" i="4"/>
  <c r="E7" i="4"/>
  <c r="C7" i="4"/>
  <c r="D7" i="4" s="1"/>
  <c r="R6" i="4"/>
  <c r="Q6" i="4"/>
  <c r="P6" i="4"/>
  <c r="O6" i="4"/>
  <c r="U6" i="4" s="1"/>
  <c r="M6" i="4"/>
  <c r="L6" i="4"/>
  <c r="E6" i="4"/>
  <c r="C6" i="4"/>
  <c r="D6" i="4" s="1"/>
  <c r="R5" i="4"/>
  <c r="Q5" i="4"/>
  <c r="P5" i="4"/>
  <c r="O5" i="4"/>
  <c r="U5" i="4" s="1"/>
  <c r="M5" i="4"/>
  <c r="L5" i="4"/>
  <c r="E5" i="4"/>
  <c r="C5" i="4"/>
  <c r="D5" i="4" s="1"/>
  <c r="R4" i="4"/>
  <c r="Q4" i="4"/>
  <c r="P4" i="4"/>
  <c r="O4" i="4"/>
  <c r="U4" i="4" s="1"/>
  <c r="M4" i="4"/>
  <c r="L4" i="4"/>
  <c r="E4" i="4"/>
  <c r="C4" i="4"/>
  <c r="D4" i="4" s="1"/>
  <c r="R3" i="4"/>
  <c r="Q3" i="4"/>
  <c r="P3" i="4"/>
  <c r="O3" i="4"/>
  <c r="U3" i="4" s="1"/>
  <c r="M3" i="4"/>
  <c r="L3" i="4"/>
  <c r="E3" i="4"/>
  <c r="C3" i="4"/>
  <c r="D3" i="4" s="1"/>
  <c r="Q2" i="4"/>
  <c r="R2" i="4"/>
  <c r="M2" i="4"/>
  <c r="P2" i="4"/>
  <c r="O2" i="4"/>
  <c r="U2" i="4" s="1"/>
  <c r="L2" i="4"/>
  <c r="E2" i="4"/>
  <c r="C2" i="4"/>
  <c r="D2" i="4" s="1"/>
  <c r="U35" i="4" l="1"/>
  <c r="U38" i="4"/>
  <c r="U44" i="4"/>
  <c r="U54" i="4"/>
  <c r="U57" i="4"/>
  <c r="U61" i="4"/>
  <c r="U76" i="4"/>
  <c r="U79" i="4"/>
  <c r="U92" i="4"/>
  <c r="U95" i="4"/>
  <c r="U108" i="4"/>
  <c r="U116" i="4"/>
  <c r="U118" i="4"/>
  <c r="U122" i="4"/>
  <c r="U45" i="4"/>
  <c r="U49" i="4"/>
  <c r="U56" i="4"/>
  <c r="U59" i="4"/>
  <c r="U68" i="4"/>
  <c r="U71" i="4"/>
  <c r="U74" i="4"/>
  <c r="U84" i="4"/>
  <c r="U87" i="4"/>
  <c r="U90" i="4"/>
  <c r="U100" i="4"/>
  <c r="U103" i="4"/>
  <c r="U106" i="4"/>
  <c r="U109" i="4"/>
  <c r="U114" i="4"/>
  <c r="U119" i="4"/>
  <c r="U121" i="4"/>
  <c r="U83" i="4"/>
  <c r="U86" i="4"/>
  <c r="U99" i="4"/>
  <c r="U102" i="4"/>
  <c r="U111" i="4"/>
  <c r="A1" i="2"/>
  <c r="L66" i="2" l="1"/>
  <c r="L61" i="2"/>
  <c r="L67" i="3"/>
  <c r="L72" i="3"/>
  <c r="L70" i="1"/>
  <c r="C5" i="3" l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K2" i="3"/>
  <c r="C48" i="3" l="1"/>
  <c r="K72" i="3" s="1"/>
  <c r="K67" i="3"/>
  <c r="C5" i="2"/>
  <c r="K2" i="2"/>
  <c r="C5" i="1"/>
  <c r="C6" i="2" l="1"/>
  <c r="B67" i="4"/>
  <c r="A67" i="4" s="1"/>
  <c r="N122" i="4"/>
  <c r="N120" i="4"/>
  <c r="N118" i="4"/>
  <c r="N116" i="4"/>
  <c r="N110" i="4"/>
  <c r="N108" i="4"/>
  <c r="N104" i="4"/>
  <c r="N98" i="4"/>
  <c r="N95" i="4"/>
  <c r="N92" i="4"/>
  <c r="N88" i="4"/>
  <c r="N82" i="4"/>
  <c r="N79" i="4"/>
  <c r="N113" i="4"/>
  <c r="N111" i="4"/>
  <c r="N105" i="4"/>
  <c r="N102" i="4"/>
  <c r="N99" i="4"/>
  <c r="N93" i="4"/>
  <c r="N89" i="4"/>
  <c r="N86" i="4"/>
  <c r="N83" i="4"/>
  <c r="N77" i="4"/>
  <c r="N73" i="4"/>
  <c r="N70" i="4"/>
  <c r="N67" i="4"/>
  <c r="N121" i="4"/>
  <c r="N115" i="4"/>
  <c r="N112" i="4"/>
  <c r="N107" i="4"/>
  <c r="N101" i="4"/>
  <c r="N97" i="4"/>
  <c r="N94" i="4"/>
  <c r="N91" i="4"/>
  <c r="N85" i="4"/>
  <c r="N81" i="4"/>
  <c r="N78" i="4"/>
  <c r="N75" i="4"/>
  <c r="N69" i="4"/>
  <c r="N100" i="4"/>
  <c r="N72" i="4"/>
  <c r="N117" i="4"/>
  <c r="N109" i="4"/>
  <c r="N87" i="4"/>
  <c r="N74" i="4"/>
  <c r="N71" i="4"/>
  <c r="N68" i="4"/>
  <c r="N119" i="4"/>
  <c r="N114" i="4"/>
  <c r="N106" i="4"/>
  <c r="N103" i="4"/>
  <c r="N80" i="4"/>
  <c r="N76" i="4"/>
  <c r="N96" i="4"/>
  <c r="N90" i="4"/>
  <c r="N84" i="4"/>
  <c r="C6" i="1"/>
  <c r="B2" i="4"/>
  <c r="A2" i="4" s="1"/>
  <c r="K2" i="1"/>
  <c r="B3" i="4" l="1"/>
  <c r="A3" i="4" s="1"/>
  <c r="C7" i="1"/>
  <c r="N66" i="4"/>
  <c r="N62" i="4"/>
  <c r="N58" i="4"/>
  <c r="N54" i="4"/>
  <c r="N50" i="4"/>
  <c r="N46" i="4"/>
  <c r="N42" i="4"/>
  <c r="N38" i="4"/>
  <c r="N34" i="4"/>
  <c r="N30" i="4"/>
  <c r="N26" i="4"/>
  <c r="N22" i="4"/>
  <c r="N18" i="4"/>
  <c r="N14" i="4"/>
  <c r="N10" i="4"/>
  <c r="N6" i="4"/>
  <c r="N2" i="4"/>
  <c r="N64" i="4"/>
  <c r="N60" i="4"/>
  <c r="N56" i="4"/>
  <c r="N52" i="4"/>
  <c r="N48" i="4"/>
  <c r="N44" i="4"/>
  <c r="N40" i="4"/>
  <c r="N36" i="4"/>
  <c r="N32" i="4"/>
  <c r="N28" i="4"/>
  <c r="N24" i="4"/>
  <c r="N20" i="4"/>
  <c r="N16" i="4"/>
  <c r="N12" i="4"/>
  <c r="N8" i="4"/>
  <c r="N4" i="4"/>
  <c r="N65" i="4"/>
  <c r="N57" i="4"/>
  <c r="N49" i="4"/>
  <c r="N41" i="4"/>
  <c r="N33" i="4"/>
  <c r="N25" i="4"/>
  <c r="N17" i="4"/>
  <c r="N9" i="4"/>
  <c r="N63" i="4"/>
  <c r="N55" i="4"/>
  <c r="N47" i="4"/>
  <c r="N39" i="4"/>
  <c r="N31" i="4"/>
  <c r="N23" i="4"/>
  <c r="N15" i="4"/>
  <c r="N7" i="4"/>
  <c r="N61" i="4"/>
  <c r="N53" i="4"/>
  <c r="N45" i="4"/>
  <c r="N37" i="4"/>
  <c r="N29" i="4"/>
  <c r="N21" i="4"/>
  <c r="N13" i="4"/>
  <c r="N5" i="4"/>
  <c r="N59" i="4"/>
  <c r="N51" i="4"/>
  <c r="N43" i="4"/>
  <c r="N35" i="4"/>
  <c r="N27" i="4"/>
  <c r="N19" i="4"/>
  <c r="N11" i="4"/>
  <c r="N3" i="4"/>
  <c r="C7" i="2"/>
  <c r="B68" i="4"/>
  <c r="A68" i="4" s="1"/>
  <c r="C8" i="2" l="1"/>
  <c r="B69" i="4"/>
  <c r="A69" i="4" s="1"/>
  <c r="B4" i="4"/>
  <c r="A4" i="4" s="1"/>
  <c r="C8" i="1"/>
  <c r="B5" i="4" l="1"/>
  <c r="A5" i="4" s="1"/>
  <c r="C9" i="1"/>
  <c r="C9" i="2"/>
  <c r="B70" i="4"/>
  <c r="A70" i="4" s="1"/>
  <c r="C10" i="2" l="1"/>
  <c r="B71" i="4"/>
  <c r="A71" i="4" s="1"/>
  <c r="C10" i="1"/>
  <c r="B6" i="4"/>
  <c r="A6" i="4" s="1"/>
  <c r="C11" i="1" l="1"/>
  <c r="B7" i="4"/>
  <c r="A7" i="4" s="1"/>
  <c r="C11" i="2"/>
  <c r="B72" i="4"/>
  <c r="A72" i="4" s="1"/>
  <c r="C12" i="2" l="1"/>
  <c r="B73" i="4"/>
  <c r="A73" i="4" s="1"/>
  <c r="C12" i="1"/>
  <c r="B8" i="4"/>
  <c r="A8" i="4" s="1"/>
  <c r="C13" i="2" l="1"/>
  <c r="B74" i="4"/>
  <c r="A74" i="4" s="1"/>
  <c r="C13" i="1"/>
  <c r="B9" i="4"/>
  <c r="A9" i="4" s="1"/>
  <c r="C14" i="1" l="1"/>
  <c r="B10" i="4"/>
  <c r="A10" i="4" s="1"/>
  <c r="C14" i="2"/>
  <c r="B75" i="4"/>
  <c r="A75" i="4" s="1"/>
  <c r="C15" i="2" l="1"/>
  <c r="B76" i="4"/>
  <c r="A76" i="4" s="1"/>
  <c r="C15" i="1"/>
  <c r="B11" i="4"/>
  <c r="A11" i="4" s="1"/>
  <c r="C16" i="1" l="1"/>
  <c r="B12" i="4"/>
  <c r="A12" i="4" s="1"/>
  <c r="C16" i="2"/>
  <c r="B77" i="4"/>
  <c r="A77" i="4" s="1"/>
  <c r="B78" i="4" l="1"/>
  <c r="A78" i="4" s="1"/>
  <c r="C17" i="2"/>
  <c r="C17" i="1"/>
  <c r="B13" i="4"/>
  <c r="A13" i="4" s="1"/>
  <c r="C18" i="1" l="1"/>
  <c r="B14" i="4"/>
  <c r="A14" i="4" s="1"/>
  <c r="C18" i="2"/>
  <c r="B79" i="4"/>
  <c r="A79" i="4" s="1"/>
  <c r="C19" i="2" l="1"/>
  <c r="B80" i="4"/>
  <c r="A80" i="4" s="1"/>
  <c r="C19" i="1"/>
  <c r="B15" i="4"/>
  <c r="A15" i="4" s="1"/>
  <c r="C20" i="1" l="1"/>
  <c r="B16" i="4"/>
  <c r="A16" i="4" s="1"/>
  <c r="C20" i="2"/>
  <c r="B81" i="4"/>
  <c r="A81" i="4" s="1"/>
  <c r="C21" i="2" l="1"/>
  <c r="B82" i="4"/>
  <c r="A82" i="4" s="1"/>
  <c r="C21" i="1"/>
  <c r="B17" i="4"/>
  <c r="A17" i="4" s="1"/>
  <c r="C22" i="1" l="1"/>
  <c r="B18" i="4"/>
  <c r="A18" i="4" s="1"/>
  <c r="C22" i="2"/>
  <c r="B83" i="4"/>
  <c r="A83" i="4" s="1"/>
  <c r="C23" i="2" l="1"/>
  <c r="B84" i="4"/>
  <c r="A84" i="4" s="1"/>
  <c r="C23" i="1"/>
  <c r="B19" i="4"/>
  <c r="A19" i="4" s="1"/>
  <c r="C24" i="2" l="1"/>
  <c r="B85" i="4"/>
  <c r="A85" i="4" s="1"/>
  <c r="C24" i="1"/>
  <c r="B20" i="4"/>
  <c r="A20" i="4" s="1"/>
  <c r="C25" i="1" l="1"/>
  <c r="B21" i="4"/>
  <c r="A21" i="4" s="1"/>
  <c r="C25" i="2"/>
  <c r="B86" i="4"/>
  <c r="A86" i="4" s="1"/>
  <c r="C26" i="2" l="1"/>
  <c r="B87" i="4"/>
  <c r="A87" i="4" s="1"/>
  <c r="C26" i="1"/>
  <c r="B22" i="4"/>
  <c r="A22" i="4" s="1"/>
  <c r="C27" i="2" l="1"/>
  <c r="B88" i="4"/>
  <c r="A88" i="4" s="1"/>
  <c r="C27" i="1"/>
  <c r="B23" i="4"/>
  <c r="A23" i="4" s="1"/>
  <c r="C28" i="1" l="1"/>
  <c r="B24" i="4"/>
  <c r="A24" i="4" s="1"/>
  <c r="C28" i="2"/>
  <c r="B89" i="4"/>
  <c r="A89" i="4" s="1"/>
  <c r="C29" i="2" l="1"/>
  <c r="B90" i="4"/>
  <c r="A90" i="4" s="1"/>
  <c r="C29" i="1"/>
  <c r="B25" i="4"/>
  <c r="A25" i="4" s="1"/>
  <c r="C30" i="1" l="1"/>
  <c r="B26" i="4"/>
  <c r="A26" i="4" s="1"/>
  <c r="C30" i="2"/>
  <c r="B91" i="4"/>
  <c r="A91" i="4" s="1"/>
  <c r="C31" i="2" l="1"/>
  <c r="B92" i="4"/>
  <c r="A92" i="4" s="1"/>
  <c r="C31" i="1"/>
  <c r="B27" i="4"/>
  <c r="A27" i="4" s="1"/>
  <c r="C32" i="1" l="1"/>
  <c r="B28" i="4"/>
  <c r="A28" i="4" s="1"/>
  <c r="C32" i="2"/>
  <c r="B93" i="4"/>
  <c r="A93" i="4" s="1"/>
  <c r="C33" i="2" l="1"/>
  <c r="B94" i="4"/>
  <c r="A94" i="4" s="1"/>
  <c r="C33" i="1"/>
  <c r="B29" i="4"/>
  <c r="A29" i="4" s="1"/>
  <c r="C34" i="1" l="1"/>
  <c r="B30" i="4"/>
  <c r="A30" i="4" s="1"/>
  <c r="C34" i="2"/>
  <c r="B95" i="4"/>
  <c r="A95" i="4" s="1"/>
  <c r="C35" i="2" l="1"/>
  <c r="B96" i="4"/>
  <c r="A96" i="4" s="1"/>
  <c r="C35" i="1"/>
  <c r="B31" i="4"/>
  <c r="A31" i="4" s="1"/>
  <c r="C36" i="1" l="1"/>
  <c r="B32" i="4"/>
  <c r="A32" i="4" s="1"/>
  <c r="C36" i="2"/>
  <c r="B97" i="4"/>
  <c r="A97" i="4" s="1"/>
  <c r="C37" i="2" l="1"/>
  <c r="B98" i="4"/>
  <c r="A98" i="4" s="1"/>
  <c r="C37" i="1"/>
  <c r="B33" i="4"/>
  <c r="A33" i="4" s="1"/>
  <c r="B34" i="4" l="1"/>
  <c r="A34" i="4" s="1"/>
  <c r="C38" i="1"/>
  <c r="C38" i="2"/>
  <c r="B99" i="4"/>
  <c r="A99" i="4" s="1"/>
  <c r="C39" i="2" l="1"/>
  <c r="B100" i="4"/>
  <c r="A100" i="4" s="1"/>
  <c r="C39" i="1"/>
  <c r="B35" i="4"/>
  <c r="A35" i="4" s="1"/>
  <c r="C40" i="1" l="1"/>
  <c r="B36" i="4"/>
  <c r="A36" i="4" s="1"/>
  <c r="C40" i="2"/>
  <c r="B101" i="4"/>
  <c r="A101" i="4" s="1"/>
  <c r="C41" i="2" l="1"/>
  <c r="B102" i="4"/>
  <c r="A102" i="4" s="1"/>
  <c r="B37" i="4"/>
  <c r="A37" i="4" s="1"/>
  <c r="C41" i="1"/>
  <c r="C42" i="2" l="1"/>
  <c r="B103" i="4"/>
  <c r="A103" i="4" s="1"/>
  <c r="K61" i="2"/>
  <c r="B38" i="4"/>
  <c r="A38" i="4" s="1"/>
  <c r="C42" i="1"/>
  <c r="C43" i="1" l="1"/>
  <c r="B39" i="4"/>
  <c r="A39" i="4" s="1"/>
  <c r="B104" i="4"/>
  <c r="A104" i="4" s="1"/>
  <c r="K66" i="2"/>
  <c r="B40" i="4" l="1"/>
  <c r="A40" i="4" s="1"/>
  <c r="C44" i="1"/>
  <c r="B41" i="4" l="1"/>
  <c r="A41" i="4" s="1"/>
  <c r="C45" i="1"/>
  <c r="C46" i="1" l="1"/>
  <c r="B42" i="4"/>
  <c r="A42" i="4" s="1"/>
  <c r="C47" i="1" l="1"/>
  <c r="B43" i="4"/>
  <c r="A43" i="4" s="1"/>
  <c r="C48" i="1" l="1"/>
  <c r="B44" i="4"/>
  <c r="A44" i="4" s="1"/>
  <c r="C49" i="1" l="1"/>
  <c r="B45" i="4"/>
  <c r="A45" i="4" s="1"/>
  <c r="C50" i="1" l="1"/>
  <c r="B46" i="4"/>
  <c r="A46" i="4" s="1"/>
  <c r="C51" i="1" l="1"/>
  <c r="B47" i="4"/>
  <c r="A47" i="4" s="1"/>
  <c r="K70" i="1"/>
  <c r="B48" i="4" l="1"/>
  <c r="A48" i="4" s="1"/>
  <c r="K75" i="1"/>
</calcChain>
</file>

<file path=xl/sharedStrings.xml><?xml version="1.0" encoding="utf-8"?>
<sst xmlns="http://schemas.openxmlformats.org/spreadsheetml/2006/main" count="987" uniqueCount="464">
  <si>
    <t>種別</t>
    <rPh sb="0" eb="2">
      <t>シュベツ</t>
    </rPh>
    <phoneticPr fontId="3"/>
  </si>
  <si>
    <t>種目</t>
    <rPh sb="0" eb="2">
      <t>シュモク</t>
    </rPh>
    <phoneticPr fontId="3"/>
  </si>
  <si>
    <t>学年</t>
    <phoneticPr fontId="3"/>
  </si>
  <si>
    <t>氏名</t>
    <rPh sb="0" eb="2">
      <t>シメイ</t>
    </rPh>
    <phoneticPr fontId="3"/>
  </si>
  <si>
    <t>ﾌﾘｶﾞﾅ</t>
    <phoneticPr fontId="3"/>
  </si>
  <si>
    <t>100m</t>
  </si>
  <si>
    <t>正式学校名</t>
    <rPh sb="0" eb="2">
      <t>セイシキ</t>
    </rPh>
    <rPh sb="2" eb="5">
      <t>ガッコウメイ</t>
    </rPh>
    <phoneticPr fontId="3"/>
  </si>
  <si>
    <t>学校名略称</t>
    <rPh sb="0" eb="3">
      <t>ガッコウメイ</t>
    </rPh>
    <rPh sb="3" eb="5">
      <t>リャクショウ</t>
    </rPh>
    <phoneticPr fontId="3"/>
  </si>
  <si>
    <t>最高記録</t>
    <rPh sb="0" eb="2">
      <t>サイコウ</t>
    </rPh>
    <rPh sb="2" eb="4">
      <t>キロク</t>
    </rPh>
    <phoneticPr fontId="3"/>
  </si>
  <si>
    <t>ナンバー</t>
    <phoneticPr fontId="3"/>
  </si>
  <si>
    <t>風</t>
    <rPh sb="0" eb="1">
      <t>カゼ</t>
    </rPh>
    <phoneticPr fontId="3"/>
  </si>
  <si>
    <t>共通</t>
    <rPh sb="0" eb="2">
      <t>キョウツウ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</si>
  <si>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</si>
  <si>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タカトビ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</si>
  <si>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</si>
  <si>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</si>
  <si>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</si>
  <si>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</si>
  <si>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</si>
  <si>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200m</t>
  </si>
  <si>
    <t>400m</t>
  </si>
  <si>
    <t>800m</t>
  </si>
  <si>
    <t>1500m</t>
  </si>
  <si>
    <t>3000m</t>
  </si>
  <si>
    <t>110mH</t>
  </si>
  <si>
    <t>4×100mR</t>
    <phoneticPr fontId="3"/>
  </si>
  <si>
    <t>四種競技</t>
    <rPh sb="0" eb="4">
      <t>ヨンシュキョウギ</t>
    </rPh>
    <phoneticPr fontId="3"/>
  </si>
  <si>
    <t>学校名略称
ﾌﾘｶﾞﾅ</t>
    <rPh sb="0" eb="3">
      <t>ガッコウメイ</t>
    </rPh>
    <rPh sb="3" eb="5">
      <t>リャクショウ</t>
    </rPh>
    <phoneticPr fontId="3"/>
  </si>
  <si>
    <t>リレー
登録</t>
    <rPh sb="4" eb="6">
      <t>トウロク</t>
    </rPh>
    <phoneticPr fontId="3"/>
  </si>
  <si>
    <t>都県名</t>
    <rPh sb="0" eb="2">
      <t>トケン</t>
    </rPh>
    <rPh sb="2" eb="3">
      <t>メイ</t>
    </rPh>
    <phoneticPr fontId="3"/>
  </si>
  <si>
    <t>都県
番号</t>
    <rPh sb="0" eb="2">
      <t>トケン</t>
    </rPh>
    <rPh sb="3" eb="5">
      <t>バンゴウ</t>
    </rPh>
    <phoneticPr fontId="3"/>
  </si>
  <si>
    <t>男子の部</t>
    <rPh sb="0" eb="2">
      <t>ダンシ</t>
    </rPh>
    <rPh sb="3" eb="4">
      <t>ブ</t>
    </rPh>
    <phoneticPr fontId="3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</si>
  <si>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</si>
  <si>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</si>
  <si>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</si>
  <si>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</si>
  <si>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</si>
  <si>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</si>
  <si>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</si>
  <si>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</si>
  <si>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+1.2</t>
  </si>
  <si>
    <t>+1.0</t>
  </si>
  <si>
    <t>0.0</t>
  </si>
  <si>
    <t>+1.3</t>
  </si>
  <si>
    <t>女子の部</t>
    <rPh sb="0" eb="2">
      <t>ジョシ</t>
    </rPh>
    <rPh sb="3" eb="4">
      <t>ブ</t>
    </rPh>
    <phoneticPr fontId="3"/>
  </si>
  <si>
    <t>100mH</t>
  </si>
  <si>
    <t>100mH</t>
    <phoneticPr fontId="3"/>
  </si>
  <si>
    <t>外字
使用</t>
    <rPh sb="0" eb="2">
      <t>ガイジ</t>
    </rPh>
    <rPh sb="3" eb="5">
      <t>シヨウ</t>
    </rPh>
    <phoneticPr fontId="3"/>
  </si>
  <si>
    <t>ﾀｶﾊｼ　ﾕｳﾀ</t>
  </si>
  <si>
    <t>-0.6</t>
  </si>
  <si>
    <t>+0.5</t>
  </si>
  <si>
    <t>+0.9</t>
  </si>
  <si>
    <t>-0.2</t>
  </si>
  <si>
    <t>-0.1</t>
  </si>
  <si>
    <t>+0.8</t>
  </si>
  <si>
    <t>走幅跳</t>
    <rPh sb="0" eb="1">
      <t>ソウ</t>
    </rPh>
    <rPh sb="1" eb="3">
      <t>ハバトビ</t>
    </rPh>
    <phoneticPr fontId="2"/>
  </si>
  <si>
    <t>110mH</t>
    <phoneticPr fontId="3"/>
  </si>
  <si>
    <t>砲丸投</t>
    <rPh sb="0" eb="3">
      <t>ホウガンナゲ</t>
    </rPh>
    <phoneticPr fontId="3"/>
  </si>
  <si>
    <t>走高跳</t>
    <rPh sb="0" eb="1">
      <t>ハシ</t>
    </rPh>
    <rPh sb="1" eb="3">
      <t>タカト</t>
    </rPh>
    <phoneticPr fontId="3"/>
  </si>
  <si>
    <t>400m</t>
    <phoneticPr fontId="3"/>
  </si>
  <si>
    <t>四種競技</t>
    <rPh sb="0" eb="2">
      <t>ヨンシュ</t>
    </rPh>
    <rPh sb="2" eb="4">
      <t>キョウギ</t>
    </rPh>
    <phoneticPr fontId="3"/>
  </si>
  <si>
    <t>選手1</t>
    <rPh sb="0" eb="2">
      <t>センシュ</t>
    </rPh>
    <phoneticPr fontId="3"/>
  </si>
  <si>
    <t>選手2</t>
    <rPh sb="0" eb="2">
      <t>センシュ</t>
    </rPh>
    <phoneticPr fontId="3"/>
  </si>
  <si>
    <t>14.52</t>
    <phoneticPr fontId="3"/>
  </si>
  <si>
    <t>+1.3</t>
    <phoneticPr fontId="3"/>
  </si>
  <si>
    <t>1m76</t>
    <phoneticPr fontId="3"/>
  </si>
  <si>
    <t>12m59</t>
    <phoneticPr fontId="3"/>
  </si>
  <si>
    <t>52.07</t>
    <phoneticPr fontId="3"/>
  </si>
  <si>
    <t>14.49</t>
    <phoneticPr fontId="3"/>
  </si>
  <si>
    <t>+1.6</t>
    <phoneticPr fontId="3"/>
  </si>
  <si>
    <t>1m80</t>
    <phoneticPr fontId="3"/>
  </si>
  <si>
    <t>55.11</t>
    <phoneticPr fontId="3"/>
  </si>
  <si>
    <t>10m98</t>
    <phoneticPr fontId="3"/>
  </si>
  <si>
    <t>100mH</t>
    <phoneticPr fontId="3"/>
  </si>
  <si>
    <t>200m</t>
    <phoneticPr fontId="3"/>
  </si>
  <si>
    <t>小見川</t>
  </si>
  <si>
    <t>栗ケ沢</t>
  </si>
  <si>
    <t>松戸市立栗ケ沢中学校</t>
    <rPh sb="0" eb="4">
      <t>マツドシリツ</t>
    </rPh>
    <rPh sb="4" eb="7">
      <t>クリガサワ</t>
    </rPh>
    <rPh sb="7" eb="10">
      <t>チュウガッコウ</t>
    </rPh>
    <phoneticPr fontId="3"/>
  </si>
  <si>
    <t>習志野台</t>
    <rPh sb="0" eb="4">
      <t>ナラシノダイ</t>
    </rPh>
    <phoneticPr fontId="2"/>
  </si>
  <si>
    <t>佐原</t>
  </si>
  <si>
    <t>伊藤　頼</t>
  </si>
  <si>
    <t>ｲﾄｳ　ﾗｲ</t>
  </si>
  <si>
    <t>嶺南</t>
  </si>
  <si>
    <t>平原　蒼汰</t>
  </si>
  <si>
    <t>ﾋﾗﾊﾗ　ｿｳﾀ</t>
  </si>
  <si>
    <t>飯塚　蒼太</t>
  </si>
  <si>
    <t>ｲｲﾂﾞｶ　ｿｳﾀ</t>
  </si>
  <si>
    <t>印西</t>
  </si>
  <si>
    <t>南房総市立嶺南中学校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チュウガッコウ</t>
    </rPh>
    <phoneticPr fontId="3"/>
  </si>
  <si>
    <t>酒井　雷熙</t>
  </si>
  <si>
    <t>田中</t>
    <rPh sb="0" eb="2">
      <t>タナカ</t>
    </rPh>
    <phoneticPr fontId="3"/>
  </si>
  <si>
    <t>宮部　灯哉</t>
    <rPh sb="0" eb="2">
      <t>ミヤベ</t>
    </rPh>
    <rPh sb="3" eb="4">
      <t>ヒ</t>
    </rPh>
    <rPh sb="4" eb="5">
      <t>カナ</t>
    </rPh>
    <phoneticPr fontId="3"/>
  </si>
  <si>
    <t>習志野二</t>
    <rPh sb="0" eb="3">
      <t>ナラシノ</t>
    </rPh>
    <rPh sb="3" eb="4">
      <t>２</t>
    </rPh>
    <phoneticPr fontId="3"/>
  </si>
  <si>
    <t>酒巻　秀汰</t>
    <rPh sb="0" eb="2">
      <t>サカマキ</t>
    </rPh>
    <rPh sb="3" eb="4">
      <t>ヒデ</t>
    </rPh>
    <rPh sb="4" eb="5">
      <t>タ</t>
    </rPh>
    <phoneticPr fontId="3"/>
  </si>
  <si>
    <t>西初石</t>
    <rPh sb="0" eb="3">
      <t>ニシハツイシ</t>
    </rPh>
    <phoneticPr fontId="3"/>
  </si>
  <si>
    <t>柏市立田中中学校</t>
    <rPh sb="0" eb="3">
      <t>カシワシリツ</t>
    </rPh>
    <rPh sb="3" eb="5">
      <t>タナカ</t>
    </rPh>
    <rPh sb="5" eb="8">
      <t>チュウガッコウ</t>
    </rPh>
    <phoneticPr fontId="3"/>
  </si>
  <si>
    <t>習志野市立第二中学校</t>
    <rPh sb="0" eb="5">
      <t>ナラシノシリツ</t>
    </rPh>
    <rPh sb="5" eb="7">
      <t>ダイニ</t>
    </rPh>
    <rPh sb="7" eb="10">
      <t>チュウガッコウ</t>
    </rPh>
    <phoneticPr fontId="3"/>
  </si>
  <si>
    <t>流山市立西初石中学校</t>
    <rPh sb="0" eb="4">
      <t>ナガレヤマシリツ</t>
    </rPh>
    <rPh sb="4" eb="7">
      <t>ニシハツイシ</t>
    </rPh>
    <rPh sb="7" eb="10">
      <t>チュウガッコウ</t>
    </rPh>
    <phoneticPr fontId="3"/>
  </si>
  <si>
    <t>七次台</t>
  </si>
  <si>
    <t>四街道北</t>
  </si>
  <si>
    <t>藤原　寛人</t>
  </si>
  <si>
    <t>ﾌｼﾞﾜﾗ　ﾋﾛﾄ</t>
  </si>
  <si>
    <t>東海大浦安</t>
    <rPh sb="0" eb="3">
      <t>トウカイダイ</t>
    </rPh>
    <rPh sb="3" eb="5">
      <t>ウラヤス</t>
    </rPh>
    <phoneticPr fontId="2"/>
  </si>
  <si>
    <t>東海大学付属浦安中学校</t>
  </si>
  <si>
    <t>今井　佑里</t>
  </si>
  <si>
    <t>ｲﾏｲ　ﾕｳﾘ</t>
  </si>
  <si>
    <t>井野</t>
  </si>
  <si>
    <t>ｲﾉ</t>
  </si>
  <si>
    <t>佐倉市立井野中学校</t>
    <rPh sb="0" eb="4">
      <t>サクラシリツ</t>
    </rPh>
    <rPh sb="4" eb="6">
      <t>イノ</t>
    </rPh>
    <rPh sb="6" eb="9">
      <t>チュウガッコウ</t>
    </rPh>
    <phoneticPr fontId="3"/>
  </si>
  <si>
    <t>安達　海渡</t>
  </si>
  <si>
    <t>ｱﾀﾞﾁ　ｶｲﾄ</t>
  </si>
  <si>
    <t>湖北</t>
    <rPh sb="0" eb="2">
      <t>コホク</t>
    </rPh>
    <phoneticPr fontId="3"/>
  </si>
  <si>
    <t>我孫子市立湖北中学校</t>
    <rPh sb="0" eb="5">
      <t>アビコシリツ</t>
    </rPh>
    <rPh sb="5" eb="7">
      <t>コホク</t>
    </rPh>
    <rPh sb="7" eb="10">
      <t>チュウガッコウ</t>
    </rPh>
    <phoneticPr fontId="3"/>
  </si>
  <si>
    <t>井口　颯太</t>
  </si>
  <si>
    <t>ｲｸﾞﾁ　ｿｳﾀ</t>
  </si>
  <si>
    <t>銚子</t>
    <rPh sb="0" eb="2">
      <t>チョウシ</t>
    </rPh>
    <phoneticPr fontId="2"/>
  </si>
  <si>
    <t>銚子市立銚子中学校</t>
    <rPh sb="0" eb="4">
      <t>チョウシシリツ</t>
    </rPh>
    <rPh sb="4" eb="6">
      <t>チョウシ</t>
    </rPh>
    <rPh sb="6" eb="9">
      <t>チュウガッコウ</t>
    </rPh>
    <phoneticPr fontId="3"/>
  </si>
  <si>
    <t>中村　光太郎</t>
  </si>
  <si>
    <t>ﾅｶﾑﾗ　ｺｳﾀﾛｳ</t>
  </si>
  <si>
    <t>東高津</t>
    <rPh sb="0" eb="1">
      <t>ヒガシ</t>
    </rPh>
    <rPh sb="1" eb="3">
      <t>タカツ</t>
    </rPh>
    <phoneticPr fontId="2"/>
  </si>
  <si>
    <t>長江　佑人</t>
  </si>
  <si>
    <t>ﾅｶﾞｴ　ﾕｳﾄ</t>
  </si>
  <si>
    <t>四街道</t>
  </si>
  <si>
    <t>増田　周汰</t>
    <rPh sb="0" eb="2">
      <t>マスダ</t>
    </rPh>
    <rPh sb="3" eb="4">
      <t>シュウ</t>
    </rPh>
    <rPh sb="4" eb="5">
      <t>タ</t>
    </rPh>
    <phoneticPr fontId="3"/>
  </si>
  <si>
    <t>福栄</t>
    <rPh sb="0" eb="2">
      <t>フクエイ</t>
    </rPh>
    <phoneticPr fontId="3"/>
  </si>
  <si>
    <t>吉田　誠</t>
    <rPh sb="0" eb="2">
      <t>ヨシダ</t>
    </rPh>
    <rPh sb="3" eb="4">
      <t>マコト</t>
    </rPh>
    <phoneticPr fontId="3"/>
  </si>
  <si>
    <t>冨士見</t>
    <rPh sb="0" eb="3">
      <t>フジミ</t>
    </rPh>
    <phoneticPr fontId="3"/>
  </si>
  <si>
    <t>市川市立福栄中学校</t>
    <rPh sb="0" eb="4">
      <t>イチカワシリツ</t>
    </rPh>
    <rPh sb="4" eb="6">
      <t>フクエイ</t>
    </rPh>
    <rPh sb="6" eb="9">
      <t>チュウガッコウ</t>
    </rPh>
    <phoneticPr fontId="3"/>
  </si>
  <si>
    <t>茂原市立冨士見中学校</t>
    <rPh sb="0" eb="4">
      <t>モバラシリツ</t>
    </rPh>
    <rPh sb="4" eb="7">
      <t>フジミ</t>
    </rPh>
    <rPh sb="7" eb="10">
      <t>チュウガッコウ</t>
    </rPh>
    <phoneticPr fontId="3"/>
  </si>
  <si>
    <t>市原市立ちはら台南中学校</t>
    <rPh sb="0" eb="4">
      <t>イチハラシリツ</t>
    </rPh>
    <rPh sb="7" eb="8">
      <t>ダイ</t>
    </rPh>
    <rPh sb="8" eb="9">
      <t>ミナミ</t>
    </rPh>
    <rPh sb="9" eb="12">
      <t>チュウガッコウ</t>
    </rPh>
    <phoneticPr fontId="3"/>
  </si>
  <si>
    <t>柏市立豊四季中学校</t>
    <rPh sb="0" eb="3">
      <t>カシワシリツ</t>
    </rPh>
    <rPh sb="3" eb="4">
      <t>トヨ</t>
    </rPh>
    <rPh sb="4" eb="6">
      <t>シキ</t>
    </rPh>
    <rPh sb="6" eb="9">
      <t>チュウガッコウ</t>
    </rPh>
    <phoneticPr fontId="3"/>
  </si>
  <si>
    <t>鳥谷　彰義</t>
    <rPh sb="0" eb="2">
      <t>トリタニ</t>
    </rPh>
    <rPh sb="3" eb="4">
      <t>アキラ</t>
    </rPh>
    <rPh sb="4" eb="5">
      <t>ギ</t>
    </rPh>
    <phoneticPr fontId="3"/>
  </si>
  <si>
    <t>千城台西</t>
    <rPh sb="0" eb="3">
      <t>チシロダイ</t>
    </rPh>
    <rPh sb="3" eb="4">
      <t>ニシ</t>
    </rPh>
    <phoneticPr fontId="3"/>
  </si>
  <si>
    <t>和賀　弘志</t>
    <rPh sb="0" eb="2">
      <t>ワガ</t>
    </rPh>
    <rPh sb="3" eb="4">
      <t>ヒロシ</t>
    </rPh>
    <rPh sb="4" eb="5">
      <t>シ</t>
    </rPh>
    <phoneticPr fontId="3"/>
  </si>
  <si>
    <t>本納</t>
    <rPh sb="0" eb="2">
      <t>ホンノウ</t>
    </rPh>
    <phoneticPr fontId="3"/>
  </si>
  <si>
    <t>黒澤　亮太</t>
    <rPh sb="0" eb="2">
      <t>クロサワ</t>
    </rPh>
    <rPh sb="3" eb="5">
      <t>リョウタ</t>
    </rPh>
    <phoneticPr fontId="3"/>
  </si>
  <si>
    <t>市川四</t>
    <rPh sb="0" eb="2">
      <t>イチカワ</t>
    </rPh>
    <rPh sb="2" eb="3">
      <t>ヨン</t>
    </rPh>
    <phoneticPr fontId="3"/>
  </si>
  <si>
    <t>千葉市立千城台西中学校</t>
    <rPh sb="0" eb="4">
      <t>チバシリツ</t>
    </rPh>
    <rPh sb="4" eb="8">
      <t>チシロダイニシ</t>
    </rPh>
    <rPh sb="8" eb="11">
      <t>チュウガッコウ</t>
    </rPh>
    <phoneticPr fontId="3"/>
  </si>
  <si>
    <t>茂原市立本納中学校</t>
    <rPh sb="0" eb="4">
      <t>モバラシリツ</t>
    </rPh>
    <rPh sb="4" eb="6">
      <t>ホンノウ</t>
    </rPh>
    <rPh sb="6" eb="9">
      <t>チュウガッコウ</t>
    </rPh>
    <phoneticPr fontId="3"/>
  </si>
  <si>
    <t>市川市立第四中学校</t>
    <rPh sb="0" eb="4">
      <t>イチカワシリツ</t>
    </rPh>
    <rPh sb="4" eb="5">
      <t>ダイ</t>
    </rPh>
    <rPh sb="5" eb="6">
      <t>ヨン</t>
    </rPh>
    <rPh sb="6" eb="9">
      <t>チュウガッコウ</t>
    </rPh>
    <phoneticPr fontId="3"/>
  </si>
  <si>
    <t>濁川　優</t>
    <rPh sb="0" eb="2">
      <t>ニゴリガワ</t>
    </rPh>
    <rPh sb="3" eb="4">
      <t>ユウ</t>
    </rPh>
    <phoneticPr fontId="3"/>
  </si>
  <si>
    <t>内山　清春</t>
    <rPh sb="0" eb="2">
      <t>ウチヤマ</t>
    </rPh>
    <rPh sb="3" eb="4">
      <t>セイ</t>
    </rPh>
    <rPh sb="4" eb="5">
      <t>ハル</t>
    </rPh>
    <phoneticPr fontId="3"/>
  </si>
  <si>
    <t>永井　大道</t>
    <rPh sb="0" eb="2">
      <t>ナガイ</t>
    </rPh>
    <rPh sb="3" eb="4">
      <t>オオ</t>
    </rPh>
    <rPh sb="4" eb="5">
      <t>ミチ</t>
    </rPh>
    <phoneticPr fontId="3"/>
  </si>
  <si>
    <t>小中台</t>
    <rPh sb="0" eb="3">
      <t>コナカダイ</t>
    </rPh>
    <phoneticPr fontId="3"/>
  </si>
  <si>
    <t>八街南</t>
    <rPh sb="0" eb="2">
      <t>ヤチマタ</t>
    </rPh>
    <rPh sb="2" eb="3">
      <t>ミナミ</t>
    </rPh>
    <phoneticPr fontId="3"/>
  </si>
  <si>
    <t>専修大松戸</t>
    <rPh sb="0" eb="2">
      <t>センシュウ</t>
    </rPh>
    <rPh sb="2" eb="3">
      <t>ダイ</t>
    </rPh>
    <rPh sb="3" eb="5">
      <t>マツド</t>
    </rPh>
    <phoneticPr fontId="3"/>
  </si>
  <si>
    <t>千葉市立小中台中学校</t>
    <rPh sb="0" eb="4">
      <t>チバシリツ</t>
    </rPh>
    <rPh sb="4" eb="7">
      <t>コナカダイ</t>
    </rPh>
    <rPh sb="7" eb="10">
      <t>チュウガッコウ</t>
    </rPh>
    <phoneticPr fontId="3"/>
  </si>
  <si>
    <t>八街市立八街南中学校</t>
    <rPh sb="0" eb="4">
      <t>ヤチマタシリツ</t>
    </rPh>
    <rPh sb="4" eb="6">
      <t>ヤチマタ</t>
    </rPh>
    <rPh sb="6" eb="7">
      <t>ミナミ</t>
    </rPh>
    <rPh sb="7" eb="10">
      <t>チュウガッコウ</t>
    </rPh>
    <phoneticPr fontId="3"/>
  </si>
  <si>
    <t>専修大学松戸中学校</t>
  </si>
  <si>
    <t>八千代市立東高津中学校</t>
    <rPh sb="0" eb="5">
      <t>ヤチヨシリツ</t>
    </rPh>
    <rPh sb="5" eb="6">
      <t>ヒガシ</t>
    </rPh>
    <rPh sb="6" eb="8">
      <t>タカツ</t>
    </rPh>
    <rPh sb="8" eb="11">
      <t>チュウガッコウ</t>
    </rPh>
    <phoneticPr fontId="3"/>
  </si>
  <si>
    <t>四街道市立四街道中学校</t>
    <rPh sb="0" eb="5">
      <t>ヨツカイドウシリツ</t>
    </rPh>
    <rPh sb="5" eb="8">
      <t>ヨツカイドウ</t>
    </rPh>
    <rPh sb="8" eb="11">
      <t>チュウガッコウ</t>
    </rPh>
    <phoneticPr fontId="3"/>
  </si>
  <si>
    <t>林　太一</t>
    <rPh sb="0" eb="1">
      <t>ハヤシ</t>
    </rPh>
    <rPh sb="2" eb="4">
      <t>タイチ</t>
    </rPh>
    <phoneticPr fontId="3"/>
  </si>
  <si>
    <t>旭一</t>
    <rPh sb="0" eb="1">
      <t>アサヒ</t>
    </rPh>
    <rPh sb="1" eb="2">
      <t>イチ</t>
    </rPh>
    <phoneticPr fontId="3"/>
  </si>
  <si>
    <t>鈴木　玖琉</t>
    <rPh sb="0" eb="2">
      <t>スズキ</t>
    </rPh>
    <rPh sb="3" eb="4">
      <t>ク</t>
    </rPh>
    <rPh sb="4" eb="5">
      <t>ル</t>
    </rPh>
    <phoneticPr fontId="3"/>
  </si>
  <si>
    <t>岩名</t>
    <rPh sb="0" eb="2">
      <t>イワナ</t>
    </rPh>
    <phoneticPr fontId="3"/>
  </si>
  <si>
    <t>ｲﾜﾅ</t>
  </si>
  <si>
    <t>旭市立第一中学校</t>
    <rPh sb="0" eb="3">
      <t>アサヒシリツ</t>
    </rPh>
    <rPh sb="3" eb="5">
      <t>ダイイチ</t>
    </rPh>
    <rPh sb="5" eb="8">
      <t>チュウガッコウ</t>
    </rPh>
    <phoneticPr fontId="3"/>
  </si>
  <si>
    <t>野田市立岩名中学校</t>
    <rPh sb="0" eb="4">
      <t>ノダシリツ</t>
    </rPh>
    <rPh sb="4" eb="6">
      <t>イワナ</t>
    </rPh>
    <rPh sb="6" eb="9">
      <t>チュウガッコウ</t>
    </rPh>
    <phoneticPr fontId="3"/>
  </si>
  <si>
    <t>成沢　秀人</t>
  </si>
  <si>
    <t>ﾅﾘｻﾜ　ﾋﾃﾞﾄ</t>
  </si>
  <si>
    <t>船橋</t>
    <rPh sb="0" eb="2">
      <t>フナバシ</t>
    </rPh>
    <phoneticPr fontId="2"/>
  </si>
  <si>
    <t>眞々田　洸大</t>
  </si>
  <si>
    <t>ﾏﾏﾀﾞ　ｺｳﾀﾞｲ</t>
  </si>
  <si>
    <t>酒々井</t>
  </si>
  <si>
    <t>後藤　瑠綺亜</t>
  </si>
  <si>
    <t>ｺﾞﾄｳ　ﾙｷｱ</t>
  </si>
  <si>
    <t>山王</t>
    <rPh sb="0" eb="2">
      <t>サンノウ</t>
    </rPh>
    <phoneticPr fontId="1"/>
  </si>
  <si>
    <t>船橋市立船橋中学校</t>
    <rPh sb="0" eb="4">
      <t>フナバシシリツ</t>
    </rPh>
    <rPh sb="4" eb="6">
      <t>フナバシ</t>
    </rPh>
    <rPh sb="6" eb="9">
      <t>チュウガッコウ</t>
    </rPh>
    <phoneticPr fontId="3"/>
  </si>
  <si>
    <t>千葉市立山王中学校</t>
    <rPh sb="0" eb="4">
      <t>チバシリツ</t>
    </rPh>
    <rPh sb="4" eb="6">
      <t>サンノウ</t>
    </rPh>
    <rPh sb="6" eb="9">
      <t>チュウガッコウ</t>
    </rPh>
    <phoneticPr fontId="3"/>
  </si>
  <si>
    <t>永嶋　隼弥</t>
  </si>
  <si>
    <t>ﾅｶﾞｼﾏ　ｼﾞｭﾝﾔ</t>
  </si>
  <si>
    <t>ちはら台南</t>
    <rPh sb="3" eb="4">
      <t>ダイ</t>
    </rPh>
    <rPh sb="4" eb="5">
      <t>ミナミ</t>
    </rPh>
    <phoneticPr fontId="2"/>
  </si>
  <si>
    <t>斗舛　海翔</t>
  </si>
  <si>
    <t>ﾄﾏｽ　ｶｲﾄ</t>
  </si>
  <si>
    <t>八街</t>
  </si>
  <si>
    <t>前川　千寛</t>
  </si>
  <si>
    <t>ﾏｴｶﾜ　ﾁﾋﾛ</t>
  </si>
  <si>
    <t>おゆみ野南</t>
    <rPh sb="3" eb="4">
      <t>ノ</t>
    </rPh>
    <rPh sb="4" eb="5">
      <t>ミナミ</t>
    </rPh>
    <phoneticPr fontId="1"/>
  </si>
  <si>
    <t>入佐　隼斗</t>
  </si>
  <si>
    <t>ｲﾘｻ　ﾊﾔﾄ</t>
  </si>
  <si>
    <t>常盤平</t>
    <rPh sb="0" eb="3">
      <t>トキワダイラ</t>
    </rPh>
    <phoneticPr fontId="3"/>
  </si>
  <si>
    <t>千葉市立おゆみ野南中学校</t>
    <rPh sb="0" eb="4">
      <t>チバシリツ</t>
    </rPh>
    <rPh sb="7" eb="9">
      <t>ノミナミ</t>
    </rPh>
    <rPh sb="9" eb="12">
      <t>チュウガッコウ</t>
    </rPh>
    <phoneticPr fontId="3"/>
  </si>
  <si>
    <t>松戸市立常盤平中学校</t>
    <rPh sb="0" eb="4">
      <t>マツドシリツ</t>
    </rPh>
    <rPh sb="4" eb="7">
      <t>トキワダイラ</t>
    </rPh>
    <rPh sb="7" eb="10">
      <t>チュウガッコウ</t>
    </rPh>
    <phoneticPr fontId="3"/>
  </si>
  <si>
    <t>東深井</t>
  </si>
  <si>
    <t>渡利　健人</t>
  </si>
  <si>
    <t>ﾜﾀﾘ　ｹﾝﾄ</t>
  </si>
  <si>
    <t>太田</t>
    <rPh sb="0" eb="2">
      <t>オオダ</t>
    </rPh>
    <phoneticPr fontId="2"/>
  </si>
  <si>
    <t>吉田　力</t>
  </si>
  <si>
    <t>ﾖｼﾀﾞ　ﾁｶﾗ</t>
  </si>
  <si>
    <t>小金南</t>
    <rPh sb="0" eb="2">
      <t>コガネ</t>
    </rPh>
    <rPh sb="2" eb="3">
      <t>ミナミ</t>
    </rPh>
    <phoneticPr fontId="2"/>
  </si>
  <si>
    <t>中山　遥稀</t>
  </si>
  <si>
    <t>ﾅｶﾔﾏ　ﾊﾙｷ</t>
  </si>
  <si>
    <t>小金北</t>
    <rPh sb="0" eb="2">
      <t>コガネ</t>
    </rPh>
    <rPh sb="2" eb="3">
      <t>キタ</t>
    </rPh>
    <phoneticPr fontId="2"/>
  </si>
  <si>
    <t>木更津市立太田中学校</t>
    <rPh sb="0" eb="3">
      <t>キサラズ</t>
    </rPh>
    <rPh sb="3" eb="5">
      <t>シリツ</t>
    </rPh>
    <rPh sb="5" eb="7">
      <t>オオタ</t>
    </rPh>
    <rPh sb="7" eb="10">
      <t>チュウガッコウ</t>
    </rPh>
    <phoneticPr fontId="3"/>
  </si>
  <si>
    <t>松戸市立小金南中学校</t>
    <rPh sb="0" eb="4">
      <t>マツドシリツ</t>
    </rPh>
    <rPh sb="4" eb="6">
      <t>コガネ</t>
    </rPh>
    <rPh sb="6" eb="7">
      <t>ミナミ</t>
    </rPh>
    <rPh sb="7" eb="10">
      <t>チュウガッコウ</t>
    </rPh>
    <phoneticPr fontId="3"/>
  </si>
  <si>
    <t>松戸市立小金北中学校</t>
    <rPh sb="0" eb="4">
      <t>マツドシリツ</t>
    </rPh>
    <rPh sb="4" eb="6">
      <t>コガネ</t>
    </rPh>
    <rPh sb="6" eb="7">
      <t>キタ</t>
    </rPh>
    <rPh sb="7" eb="10">
      <t>チュウガッコウ</t>
    </rPh>
    <phoneticPr fontId="3"/>
  </si>
  <si>
    <t>小松　優輝</t>
    <rPh sb="0" eb="2">
      <t>コマツ</t>
    </rPh>
    <rPh sb="3" eb="4">
      <t>ユウ</t>
    </rPh>
    <rPh sb="4" eb="5">
      <t>テル</t>
    </rPh>
    <phoneticPr fontId="3"/>
  </si>
  <si>
    <t>松葉</t>
    <rPh sb="0" eb="2">
      <t>マツバ</t>
    </rPh>
    <phoneticPr fontId="3"/>
  </si>
  <si>
    <t>小平　敦之</t>
    <rPh sb="0" eb="2">
      <t>コダイラ</t>
    </rPh>
    <rPh sb="3" eb="5">
      <t>アツユキ</t>
    </rPh>
    <phoneticPr fontId="3"/>
  </si>
  <si>
    <t>柏二</t>
    <rPh sb="0" eb="1">
      <t>カシワ</t>
    </rPh>
    <rPh sb="1" eb="2">
      <t>ニ</t>
    </rPh>
    <phoneticPr fontId="3"/>
  </si>
  <si>
    <t>大沼　陽登</t>
    <rPh sb="0" eb="2">
      <t>オオヌマ</t>
    </rPh>
    <rPh sb="3" eb="4">
      <t>ヨウ</t>
    </rPh>
    <rPh sb="4" eb="5">
      <t>ノボル</t>
    </rPh>
    <phoneticPr fontId="3"/>
  </si>
  <si>
    <t>中原</t>
    <rPh sb="0" eb="2">
      <t>ナカハラ</t>
    </rPh>
    <phoneticPr fontId="3"/>
  </si>
  <si>
    <t>柏市立松葉中学校</t>
    <rPh sb="0" eb="3">
      <t>カシワシリツ</t>
    </rPh>
    <rPh sb="3" eb="5">
      <t>マツバ</t>
    </rPh>
    <rPh sb="5" eb="8">
      <t>チュウガッコウ</t>
    </rPh>
    <phoneticPr fontId="3"/>
  </si>
  <si>
    <t>柏市立中原中学校</t>
    <rPh sb="0" eb="3">
      <t>カシワシリツ</t>
    </rPh>
    <rPh sb="3" eb="5">
      <t>ナカハラ</t>
    </rPh>
    <rPh sb="5" eb="8">
      <t>チュウガッコウ</t>
    </rPh>
    <phoneticPr fontId="3"/>
  </si>
  <si>
    <t>佐藤　俊介</t>
  </si>
  <si>
    <t>ｻﾄｳ　ｼｭﾝｽｹ</t>
  </si>
  <si>
    <t>西初石</t>
    <rPh sb="0" eb="3">
      <t>ニシハツイシ</t>
    </rPh>
    <phoneticPr fontId="1"/>
  </si>
  <si>
    <t>小林　爽</t>
  </si>
  <si>
    <t>ｺﾊﾞﾔｼ　ｱｷﾗ</t>
  </si>
  <si>
    <t>ﾓﾄｷ　ｶﾝﾀ</t>
  </si>
  <si>
    <t>横芝</t>
    <rPh sb="0" eb="2">
      <t>ヨコシバ</t>
    </rPh>
    <phoneticPr fontId="2"/>
  </si>
  <si>
    <t>横芝光町立横芝中学校</t>
    <rPh sb="0" eb="2">
      <t>ヨコシバ</t>
    </rPh>
    <rPh sb="2" eb="3">
      <t>ヒカリ</t>
    </rPh>
    <rPh sb="3" eb="4">
      <t>チョウ</t>
    </rPh>
    <rPh sb="4" eb="5">
      <t>リツ</t>
    </rPh>
    <rPh sb="5" eb="7">
      <t>ヨコシバ</t>
    </rPh>
    <rPh sb="7" eb="10">
      <t>チュウガッコウ</t>
    </rPh>
    <phoneticPr fontId="3"/>
  </si>
  <si>
    <t>西山　望明</t>
  </si>
  <si>
    <t>ﾆｼﾔﾏ　ﾉｱ</t>
  </si>
  <si>
    <t>大津　晃樹</t>
  </si>
  <si>
    <t>ｵｵﾂ　ｺｳｷ</t>
  </si>
  <si>
    <t>永野　明斗</t>
  </si>
  <si>
    <t>ﾅｶﾞﾉ　ｱｷﾄ</t>
  </si>
  <si>
    <t>船橋市立習志野台中学校</t>
    <rPh sb="0" eb="4">
      <t>フナバシシリツ</t>
    </rPh>
    <rPh sb="4" eb="8">
      <t>ナラシノダイ</t>
    </rPh>
    <rPh sb="8" eb="11">
      <t>チュウガッコウ</t>
    </rPh>
    <phoneticPr fontId="3"/>
  </si>
  <si>
    <t>野島　健太</t>
  </si>
  <si>
    <t>ﾉｼﾞﾏ　ｹﾝﾀ</t>
  </si>
  <si>
    <t>白山</t>
    <rPh sb="0" eb="2">
      <t>ハクサン</t>
    </rPh>
    <phoneticPr fontId="3"/>
  </si>
  <si>
    <t>藤島　幹大</t>
  </si>
  <si>
    <t>ﾌｼﾞｼﾏ　ﾐｷﾋﾛ</t>
  </si>
  <si>
    <t>旭町</t>
    <rPh sb="0" eb="2">
      <t>アサヒチョウ</t>
    </rPh>
    <phoneticPr fontId="2"/>
  </si>
  <si>
    <t>栗田　隆希</t>
  </si>
  <si>
    <t>ｸﾘﾀ　ﾘｭｳｷ</t>
  </si>
  <si>
    <t>逆井</t>
    <rPh sb="0" eb="2">
      <t>サカサイ</t>
    </rPh>
    <phoneticPr fontId="3"/>
  </si>
  <si>
    <t>我孫子市立白山中学校</t>
    <rPh sb="0" eb="5">
      <t>アビコシリツ</t>
    </rPh>
    <rPh sb="5" eb="7">
      <t>ハクサン</t>
    </rPh>
    <rPh sb="7" eb="10">
      <t>チュウガッコウ</t>
    </rPh>
    <phoneticPr fontId="3"/>
  </si>
  <si>
    <t>松戸市立旭町中学校</t>
    <rPh sb="0" eb="4">
      <t>マツドシリツ</t>
    </rPh>
    <rPh sb="4" eb="6">
      <t>アサヒチョウ</t>
    </rPh>
    <rPh sb="6" eb="9">
      <t>チュウガッコウ</t>
    </rPh>
    <phoneticPr fontId="3"/>
  </si>
  <si>
    <t>柏市立逆井中学校</t>
    <rPh sb="0" eb="3">
      <t>カシワシリツ</t>
    </rPh>
    <rPh sb="3" eb="5">
      <t>サカサイ</t>
    </rPh>
    <rPh sb="5" eb="8">
      <t>チュウガッコウ</t>
    </rPh>
    <phoneticPr fontId="3"/>
  </si>
  <si>
    <t>43.50</t>
  </si>
  <si>
    <t>ﾏﾂﾄﾞﾖﾝ</t>
  </si>
  <si>
    <t>松戸市立第四中学校</t>
    <rPh sb="0" eb="4">
      <t>マツドシリツ</t>
    </rPh>
    <rPh sb="4" eb="5">
      <t>ダイ</t>
    </rPh>
    <rPh sb="5" eb="6">
      <t>ヨン</t>
    </rPh>
    <rPh sb="6" eb="9">
      <t>チュウガッコウ</t>
    </rPh>
    <phoneticPr fontId="3"/>
  </si>
  <si>
    <t>44.05</t>
  </si>
  <si>
    <t>ｽｽﾞｷ  ｸﾘｭｳ</t>
  </si>
  <si>
    <t>本木　寛大</t>
    <rPh sb="4" eb="5">
      <t>ダイ</t>
    </rPh>
    <phoneticPr fontId="3"/>
  </si>
  <si>
    <t>小玉　風太</t>
  </si>
  <si>
    <t>ｺﾀﾞﾏ　ﾌｳﾀ</t>
  </si>
  <si>
    <t>松戸四</t>
    <rPh sb="0" eb="2">
      <t>マツド</t>
    </rPh>
    <rPh sb="2" eb="3">
      <t>ヨン</t>
    </rPh>
    <phoneticPr fontId="2"/>
  </si>
  <si>
    <t>星　存人</t>
  </si>
  <si>
    <t>ﾎｼ　ｱﾙﾄ</t>
  </si>
  <si>
    <t>髙橋　佑汰</t>
  </si>
  <si>
    <t>吉岡　道泰</t>
  </si>
  <si>
    <t>ﾖｼｵｶ　ﾐﾁﾔｽ</t>
  </si>
  <si>
    <t>薄井　春彦</t>
  </si>
  <si>
    <t>ｳｽｲ　ﾊﾙﾋｺ</t>
  </si>
  <si>
    <t>野村　俊介</t>
  </si>
  <si>
    <t>ﾉﾑﾗ　ｼｭﾝｽｹ</t>
  </si>
  <si>
    <t>小池　素輝</t>
  </si>
  <si>
    <t>ｺｲｹ　ﾓﾄｷ</t>
  </si>
  <si>
    <t>金森　永時</t>
  </si>
  <si>
    <t>ｶﾅﾓﾘ　ｴｲｼﾞ</t>
  </si>
  <si>
    <t>鈴木　隆</t>
  </si>
  <si>
    <t>ｽｽﾞｷ　ﾀｶｼ</t>
  </si>
  <si>
    <t>小林　龍音</t>
  </si>
  <si>
    <t>ｺﾊﾞﾔｼ　ﾘｭｳﾄ</t>
  </si>
  <si>
    <t>石居　秀斗</t>
  </si>
  <si>
    <t>ｲｼｲ　ﾋﾃﾞﾄ</t>
  </si>
  <si>
    <t>岩名</t>
    <rPh sb="0" eb="2">
      <t>イワナ</t>
    </rPh>
    <phoneticPr fontId="2"/>
  </si>
  <si>
    <t>阿部　新</t>
  </si>
  <si>
    <t>ｱﾍﾞ　ｱﾗﾀ</t>
  </si>
  <si>
    <t>永井　嵩人</t>
  </si>
  <si>
    <t>ﾅｶﾞｲ　ﾀｶﾄ</t>
  </si>
  <si>
    <t>岡安　正樹</t>
  </si>
  <si>
    <t>ｵｶﾔｽ　ﾏｻｷ</t>
  </si>
  <si>
    <t>斉藤　由唯</t>
  </si>
  <si>
    <t>ｻｲﾄｳ　ﾕｲ</t>
  </si>
  <si>
    <t>岩名</t>
    <rPh sb="0" eb="2">
      <t>イワナ</t>
    </rPh>
    <phoneticPr fontId="1"/>
  </si>
  <si>
    <t>酒々井町立酒々井中学校</t>
    <rPh sb="0" eb="3">
      <t>シスイ</t>
    </rPh>
    <rPh sb="3" eb="4">
      <t>マチ</t>
    </rPh>
    <rPh sb="4" eb="5">
      <t>タテ</t>
    </rPh>
    <rPh sb="5" eb="8">
      <t>シスイ</t>
    </rPh>
    <rPh sb="8" eb="11">
      <t>チュウガッコウ</t>
    </rPh>
    <phoneticPr fontId="3"/>
  </si>
  <si>
    <t>柏市立柏第二中学校</t>
    <rPh sb="0" eb="3">
      <t>カシワシリツ</t>
    </rPh>
    <rPh sb="3" eb="4">
      <t>カシワ</t>
    </rPh>
    <rPh sb="4" eb="6">
      <t>ダイニ</t>
    </rPh>
    <rPh sb="6" eb="9">
      <t>チュウガッコウ</t>
    </rPh>
    <phoneticPr fontId="3"/>
  </si>
  <si>
    <t>柏豊四季</t>
    <rPh sb="0" eb="1">
      <t>カシワ</t>
    </rPh>
    <rPh sb="1" eb="4">
      <t>トヨシキ</t>
    </rPh>
    <phoneticPr fontId="2"/>
  </si>
  <si>
    <t>第４６回関東中学校陸上競技大会　参加申込一覧</t>
    <rPh sb="0" eb="1">
      <t>ダイ</t>
    </rPh>
    <rPh sb="3" eb="4">
      <t>カイ</t>
    </rPh>
    <rPh sb="4" eb="6">
      <t>カントウ</t>
    </rPh>
    <rPh sb="6" eb="9">
      <t>チュウガッコウ</t>
    </rPh>
    <rPh sb="9" eb="11">
      <t>リクジョウ</t>
    </rPh>
    <rPh sb="11" eb="13">
      <t>キョウギ</t>
    </rPh>
    <rPh sb="13" eb="15">
      <t>タイカイ</t>
    </rPh>
    <rPh sb="16" eb="18">
      <t>サンカ</t>
    </rPh>
    <rPh sb="18" eb="19">
      <t>モウ</t>
    </rPh>
    <rPh sb="19" eb="20">
      <t>コ</t>
    </rPh>
    <rPh sb="20" eb="22">
      <t>イチラン</t>
    </rPh>
    <phoneticPr fontId="3"/>
  </si>
  <si>
    <t>ﾆｺﾞﾘｶﾜ  ﾕｳ</t>
  </si>
  <si>
    <t>ｺﾅｶﾀﾞｲ</t>
  </si>
  <si>
    <t>12.31</t>
  </si>
  <si>
    <t>ｳﾁﾔﾏ  ｷﾖﾊﾙ</t>
  </si>
  <si>
    <t>ﾔﾁﾏﾀﾐﾅﾐ</t>
  </si>
  <si>
    <t>12.37</t>
  </si>
  <si>
    <t>ﾅｶﾞｲ  ﾀﾞｲﾄﾞｳ</t>
  </si>
  <si>
    <t>ｾﾝｼｭｳﾀﾞｲﾏﾂﾄﾞ</t>
  </si>
  <si>
    <t>12.46</t>
  </si>
  <si>
    <t>ﾄﾔ  ｱｷﾖｼ</t>
  </si>
  <si>
    <t>ﾁｼﾛﾀﾞｲﾆｼ</t>
  </si>
  <si>
    <t>11.54</t>
  </si>
  <si>
    <t>ﾜｶﾞ  ｺｳｼ</t>
  </si>
  <si>
    <t>ﾎﾝﾉｳ</t>
  </si>
  <si>
    <t>11.69</t>
  </si>
  <si>
    <t>ｸﾛｻﾜ  ﾘｮｳﾀ</t>
  </si>
  <si>
    <t>ｲﾁｶﾜﾖﾝ</t>
  </si>
  <si>
    <t>11.78</t>
  </si>
  <si>
    <t>ﾄｳｶｲﾀﾞｲｳﾗﾔｽ</t>
  </si>
  <si>
    <t>11.08</t>
  </si>
  <si>
    <t>ﾏｽﾀﾞ  ｼｭｳﾀ</t>
  </si>
  <si>
    <t>ﾌｸｴｲ</t>
  </si>
  <si>
    <t>11.26</t>
  </si>
  <si>
    <t>ﾖｼﾀﾞ  ﾏｺﾄ</t>
  </si>
  <si>
    <t>ﾌｼﾞﾐ</t>
  </si>
  <si>
    <t>11.31</t>
  </si>
  <si>
    <t>○</t>
  </si>
  <si>
    <t>22.62</t>
  </si>
  <si>
    <t>ﾋｶﾞｼﾀｶﾂ</t>
  </si>
  <si>
    <t>22.81</t>
  </si>
  <si>
    <t>ﾖﾂｶｲﾄﾞｳ</t>
  </si>
  <si>
    <t>23.00</t>
  </si>
  <si>
    <t>ﾌﾅﾊﾞｼ</t>
  </si>
  <si>
    <t>50.87</t>
  </si>
  <si>
    <t>ｼｽｲ</t>
  </si>
  <si>
    <t>51.50</t>
  </si>
  <si>
    <t>ｻﾝﾉｳ</t>
  </si>
  <si>
    <t>51.58</t>
  </si>
  <si>
    <t>ｵｵﾀﾞ</t>
  </si>
  <si>
    <t>1.59.30</t>
  </si>
  <si>
    <t>ｺｶﾞﾈﾐﾅﾐ</t>
  </si>
  <si>
    <t>1.59.40</t>
  </si>
  <si>
    <t>ｺｶﾞﾈｷﾀ</t>
  </si>
  <si>
    <t>1.59.48</t>
  </si>
  <si>
    <t>ｺﾏﾂ  ﾕｳｷ</t>
  </si>
  <si>
    <t>ﾏﾂﾊﾞ</t>
  </si>
  <si>
    <t>4.26.33</t>
  </si>
  <si>
    <t>ｺﾀﾞｲﾗ  ｱﾂﾕｷ</t>
  </si>
  <si>
    <t>ｶｼﾜﾆ</t>
  </si>
  <si>
    <t>4.26.53</t>
  </si>
  <si>
    <t>ｵｵﾇﾏ  ﾊﾙﾄ</t>
  </si>
  <si>
    <t>ﾅｶﾊﾗ</t>
  </si>
  <si>
    <t>4.27.47</t>
  </si>
  <si>
    <t>ﾆｼﾊﾂｲｼ</t>
  </si>
  <si>
    <t>4.07.52</t>
  </si>
  <si>
    <t>ﾄｷﾜﾀﾞｲﾗ</t>
  </si>
  <si>
    <t>4.08.48</t>
  </si>
  <si>
    <t>ﾖｺｼﾊﾞ</t>
  </si>
  <si>
    <t>4.09.29</t>
  </si>
  <si>
    <t>ﾊｸｻﾝ</t>
  </si>
  <si>
    <t>8.55.07</t>
  </si>
  <si>
    <t>ｱｻﾋﾁｮｳ</t>
  </si>
  <si>
    <t>8.57.62</t>
  </si>
  <si>
    <t>ｻｶｻｲ</t>
  </si>
  <si>
    <t>8.59.10</t>
  </si>
  <si>
    <t>ｺﾎｸ</t>
  </si>
  <si>
    <t>14.64</t>
  </si>
  <si>
    <t>ﾊﾔｼ  ﾀｲﾁ</t>
  </si>
  <si>
    <t>ｱｻﾋｲﾁ</t>
  </si>
  <si>
    <t>14.79</t>
  </si>
  <si>
    <t>14.99</t>
  </si>
  <si>
    <t>1m91</t>
  </si>
  <si>
    <t>ｶｼﾜﾄﾖｼｷ</t>
  </si>
  <si>
    <t>1m88</t>
  </si>
  <si>
    <t>ﾅﾗｼﾉﾀﾞｲ</t>
  </si>
  <si>
    <t>1m85</t>
  </si>
  <si>
    <t>ﾚｲﾅﾝ</t>
  </si>
  <si>
    <t>4m10</t>
  </si>
  <si>
    <t>ｻﾜﾗ</t>
  </si>
  <si>
    <t>香取市立佐原中学校</t>
  </si>
  <si>
    <t>4m00</t>
  </si>
  <si>
    <t>ｲﾝｻﾞｲ</t>
  </si>
  <si>
    <t>印西市立印西中学校</t>
  </si>
  <si>
    <t>ｻｶｲ  ﾗｲｷ</t>
  </si>
  <si>
    <t>ﾀﾅｶ</t>
  </si>
  <si>
    <t>6m87</t>
  </si>
  <si>
    <t>+2.0</t>
  </si>
  <si>
    <t>ﾐﾔﾍﾞ  ﾄｳﾔ</t>
  </si>
  <si>
    <t>ﾅﾗｼﾉﾆ</t>
  </si>
  <si>
    <t>6m73</t>
  </si>
  <si>
    <t>+4.5</t>
  </si>
  <si>
    <t>ｻｶﾏｷ  ｼｭｳﾀ</t>
  </si>
  <si>
    <t>6m43</t>
  </si>
  <si>
    <t>+1.7</t>
  </si>
  <si>
    <t>ﾁｮｳｼ</t>
  </si>
  <si>
    <t>13m62</t>
  </si>
  <si>
    <t>ﾁﾊﾗﾀﾞｲﾐﾅﾐ</t>
  </si>
  <si>
    <t>12m33</t>
  </si>
  <si>
    <t>ｸﾘｶﾞｻﾜ</t>
  </si>
  <si>
    <t>12m14</t>
  </si>
  <si>
    <t>ｵﾕﾐﾉﾐﾅﾐ</t>
  </si>
  <si>
    <t>2317</t>
  </si>
  <si>
    <t>2304</t>
  </si>
  <si>
    <t>競技者№</t>
    <rPh sb="0" eb="3">
      <t>キョウギシャ</t>
    </rPh>
    <phoneticPr fontId="10"/>
  </si>
  <si>
    <t>ナンバー</t>
    <phoneticPr fontId="10"/>
  </si>
  <si>
    <t>出場競技</t>
    <phoneticPr fontId="10"/>
  </si>
  <si>
    <t>競技№1</t>
    <rPh sb="0" eb="2">
      <t>キョウギ</t>
    </rPh>
    <phoneticPr fontId="10"/>
  </si>
  <si>
    <t>申請記録</t>
    <phoneticPr fontId="10"/>
  </si>
  <si>
    <t>競技№2</t>
    <rPh sb="0" eb="2">
      <t>キョウギ</t>
    </rPh>
    <phoneticPr fontId="10"/>
  </si>
  <si>
    <t>競技№3</t>
    <rPh sb="0" eb="2">
      <t>キョウギ</t>
    </rPh>
    <phoneticPr fontId="10"/>
  </si>
  <si>
    <t>氏</t>
    <phoneticPr fontId="10"/>
  </si>
  <si>
    <t>名</t>
    <phoneticPr fontId="10"/>
  </si>
  <si>
    <t>氏名</t>
    <rPh sb="0" eb="2">
      <t>シメイ</t>
    </rPh>
    <phoneticPr fontId="12"/>
  </si>
  <si>
    <t>支部</t>
    <phoneticPr fontId="10"/>
  </si>
  <si>
    <t>所属</t>
    <phoneticPr fontId="10"/>
  </si>
  <si>
    <t>学年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</si>
  <si>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</si>
  <si>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</si>
  <si>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12"/>
  </si>
  <si>
    <t>2年100m</t>
    <rPh sb="1" eb="2">
      <t>ネン</t>
    </rPh>
    <phoneticPr fontId="12"/>
  </si>
  <si>
    <t>3年100m</t>
    <rPh sb="1" eb="2">
      <t>ネン</t>
    </rPh>
    <phoneticPr fontId="12"/>
  </si>
  <si>
    <t>共通200m</t>
    <rPh sb="0" eb="2">
      <t>キョウツウ</t>
    </rPh>
    <phoneticPr fontId="12"/>
  </si>
  <si>
    <t>共通400m</t>
    <rPh sb="0" eb="2">
      <t>キョウツウ</t>
    </rPh>
    <phoneticPr fontId="12"/>
  </si>
  <si>
    <t>共通800m</t>
    <rPh sb="0" eb="2">
      <t>キョウツウ</t>
    </rPh>
    <phoneticPr fontId="12"/>
  </si>
  <si>
    <t>1年1500m</t>
    <rPh sb="1" eb="2">
      <t>ネン</t>
    </rPh>
    <phoneticPr fontId="12"/>
  </si>
  <si>
    <t>共通1500m</t>
    <rPh sb="0" eb="2">
      <t>キョウツウ</t>
    </rPh>
    <phoneticPr fontId="12"/>
  </si>
  <si>
    <t>共通3000m</t>
    <rPh sb="0" eb="2">
      <t>キョウツウ</t>
    </rPh>
    <phoneticPr fontId="12"/>
  </si>
  <si>
    <t>共通110mH</t>
    <rPh sb="0" eb="2">
      <t>キョウツウ</t>
    </rPh>
    <phoneticPr fontId="12"/>
  </si>
  <si>
    <t>共通走高跳</t>
    <rPh sb="0" eb="2">
      <t>キョウツウ</t>
    </rPh>
    <rPh sb="2" eb="3">
      <t>ハシ</t>
    </rPh>
    <rPh sb="3" eb="5">
      <t>タカトビ</t>
    </rPh>
    <phoneticPr fontId="12"/>
  </si>
  <si>
    <t>共通棒高跳</t>
    <rPh sb="0" eb="2">
      <t>キョウツウ</t>
    </rPh>
    <rPh sb="2" eb="5">
      <t>ボウタカト</t>
    </rPh>
    <phoneticPr fontId="12"/>
  </si>
  <si>
    <t>1年走幅跳</t>
    <rPh sb="1" eb="2">
      <t>ネン</t>
    </rPh>
    <rPh sb="2" eb="3">
      <t>ハシ</t>
    </rPh>
    <rPh sb="3" eb="5">
      <t>ハバト</t>
    </rPh>
    <phoneticPr fontId="12"/>
  </si>
  <si>
    <t>共通走幅跳</t>
    <rPh sb="0" eb="2">
      <t>キョウツウ</t>
    </rPh>
    <rPh sb="2" eb="5">
      <t>ハシリハバトビ</t>
    </rPh>
    <phoneticPr fontId="12"/>
  </si>
  <si>
    <t>共通砲丸投</t>
    <rPh sb="0" eb="2">
      <t>キョウツウ</t>
    </rPh>
    <rPh sb="2" eb="5">
      <t>ホウガンナ</t>
    </rPh>
    <phoneticPr fontId="12"/>
  </si>
  <si>
    <t>共通100mH</t>
    <rPh sb="0" eb="2">
      <t>キョウツウ</t>
    </rPh>
    <phoneticPr fontId="12"/>
  </si>
  <si>
    <t>1年800m</t>
    <rPh sb="1" eb="2">
      <t>ネン</t>
    </rPh>
    <phoneticPr fontId="3"/>
  </si>
  <si>
    <t>ﾌﾘｶﾞﾅ</t>
    <phoneticPr fontId="10"/>
  </si>
  <si>
    <t>正式名</t>
    <rPh sb="0" eb="3">
      <t>セイシキメイ</t>
    </rPh>
    <phoneticPr fontId="3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</si>
  <si>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12"/>
  </si>
  <si>
    <t>共通4×100mR</t>
    <rPh sb="0" eb="2">
      <t>キョウツウ</t>
    </rPh>
    <phoneticPr fontId="3"/>
  </si>
  <si>
    <t>小中台</t>
  </si>
  <si>
    <t>八街南</t>
  </si>
  <si>
    <t>専修大松戸</t>
  </si>
  <si>
    <t>千城台西</t>
  </si>
  <si>
    <t>本納</t>
  </si>
  <si>
    <t>市川四</t>
  </si>
  <si>
    <t>東海大浦安</t>
  </si>
  <si>
    <t>福栄</t>
  </si>
  <si>
    <t>冨士見</t>
  </si>
  <si>
    <t>東高津</t>
  </si>
  <si>
    <t>船橋</t>
  </si>
  <si>
    <t>山王</t>
  </si>
  <si>
    <t>太田</t>
  </si>
  <si>
    <t>小金南</t>
  </si>
  <si>
    <t>小金北</t>
  </si>
  <si>
    <t>松葉</t>
  </si>
  <si>
    <t>柏二</t>
  </si>
  <si>
    <t>中原</t>
  </si>
  <si>
    <t>西初石</t>
  </si>
  <si>
    <t>常盤平</t>
  </si>
  <si>
    <t>横芝</t>
  </si>
  <si>
    <t>白山</t>
  </si>
  <si>
    <t>旭町</t>
  </si>
  <si>
    <t>逆井</t>
  </si>
  <si>
    <t>湖北</t>
  </si>
  <si>
    <t>旭一</t>
  </si>
  <si>
    <t>岩名</t>
  </si>
  <si>
    <t>柏豊四季</t>
  </si>
  <si>
    <t>習志野台</t>
  </si>
  <si>
    <t>田中</t>
  </si>
  <si>
    <t>習志野二</t>
  </si>
  <si>
    <t>銚子</t>
  </si>
  <si>
    <t>ちはら台南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</si>
  <si>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</si>
  <si>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</si>
  <si>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</si>
  <si>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</si>
  <si>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</si>
  <si>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</si>
  <si>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</si>
  <si>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</si>
  <si>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</si>
  <si>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</si>
  <si>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</si>
  <si>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</si>
  <si>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</si>
  <si>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</si>
  <si>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</si>
  <si>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</si>
  <si>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大穴</t>
  </si>
  <si>
    <t>八木が谷</t>
  </si>
  <si>
    <t>新松戸南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</si>
</sst>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5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49" fontId="4" fillId="0" borderId="20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9" fontId="4" fillId="2" borderId="22" xfId="0" applyNumberFormat="1" applyFont="1" applyFill="1" applyBorder="1" applyAlignment="1" applyProtection="1">
      <alignment horizontal="right" vertical="center"/>
    </xf>
    <xf numFmtId="49" fontId="4" fillId="2" borderId="23" xfId="0" applyNumberFormat="1" applyFont="1" applyFill="1" applyBorder="1" applyAlignment="1" applyProtection="1">
      <alignment horizontal="right" vertical="center"/>
    </xf>
    <xf numFmtId="49" fontId="4" fillId="2" borderId="24" xfId="0" applyNumberFormat="1" applyFont="1" applyFill="1" applyBorder="1" applyAlignment="1" applyProtection="1">
      <alignment horizontal="right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49" fontId="4" fillId="2" borderId="25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49" fontId="4" fillId="2" borderId="23" xfId="0" applyNumberFormat="1" applyFont="1" applyFill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49" fontId="4" fillId="2" borderId="24" xfId="0" applyNumberFormat="1" applyFont="1" applyFill="1" applyBorder="1" applyAlignment="1" applyProtection="1">
      <alignment horizontal="right" vertical="center" shrinkToFit="1"/>
    </xf>
    <xf numFmtId="49" fontId="4" fillId="0" borderId="1" xfId="0" applyNumberFormat="1" applyFont="1" applyFill="1" applyBorder="1" applyAlignment="1" applyProtection="1">
      <alignment horizontal="right"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righ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right" vertical="center"/>
      <protection locked="0"/>
    </xf>
    <xf numFmtId="49" fontId="8" fillId="0" borderId="10" xfId="0" applyNumberFormat="1" applyFont="1" applyFill="1" applyBorder="1" applyAlignment="1" applyProtection="1">
      <alignment horizontal="right" vertical="center"/>
      <protection locked="0"/>
    </xf>
    <xf numFmtId="49" fontId="8" fillId="3" borderId="22" xfId="0" applyNumberFormat="1" applyFont="1" applyFill="1" applyBorder="1" applyAlignment="1" applyProtection="1">
      <alignment horizontal="right" vertical="center"/>
    </xf>
    <xf numFmtId="49" fontId="8" fillId="3" borderId="23" xfId="0" applyNumberFormat="1" applyFont="1" applyFill="1" applyBorder="1" applyAlignment="1" applyProtection="1">
      <alignment horizontal="right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right" vertical="center"/>
      <protection locked="0"/>
    </xf>
    <xf numFmtId="49" fontId="8" fillId="3" borderId="25" xfId="0" applyNumberFormat="1" applyFont="1" applyFill="1" applyBorder="1" applyAlignment="1" applyProtection="1">
      <alignment horizontal="right" vertical="center"/>
    </xf>
    <xf numFmtId="49" fontId="8" fillId="3" borderId="24" xfId="0" applyNumberFormat="1" applyFont="1" applyFill="1" applyBorder="1" applyAlignment="1" applyProtection="1">
      <alignment horizontal="right" vertical="center"/>
    </xf>
    <xf numFmtId="49" fontId="8" fillId="0" borderId="20" xfId="0" applyNumberFormat="1" applyFont="1" applyFill="1" applyBorder="1" applyAlignment="1" applyProtection="1">
      <alignment horizontal="right" vertical="center"/>
      <protection locked="0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right" vertical="center"/>
      <protection locked="0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8" fillId="3" borderId="23" xfId="0" applyNumberFormat="1" applyFont="1" applyFill="1" applyBorder="1" applyAlignment="1" applyProtection="1">
      <alignment horizontal="right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49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49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49" fontId="8" fillId="2" borderId="22" xfId="0" applyNumberFormat="1" applyFont="1" applyFill="1" applyBorder="1" applyAlignment="1" applyProtection="1">
      <alignment horizontal="right" vertical="center"/>
    </xf>
    <xf numFmtId="49" fontId="8" fillId="2" borderId="23" xfId="0" applyNumberFormat="1" applyFont="1" applyFill="1" applyBorder="1" applyAlignment="1" applyProtection="1">
      <alignment horizontal="right" vertical="center"/>
    </xf>
    <xf numFmtId="49" fontId="8" fillId="2" borderId="24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49" fontId="8" fillId="2" borderId="25" xfId="0" applyNumberFormat="1" applyFont="1" applyFill="1" applyBorder="1" applyAlignment="1" applyProtection="1">
      <alignment horizontal="right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49" fontId="8" fillId="2" borderId="23" xfId="0" applyNumberFormat="1" applyFont="1" applyFill="1" applyBorder="1" applyAlignment="1" applyProtection="1">
      <alignment horizontal="right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49" fontId="8" fillId="2" borderId="24" xfId="0" applyNumberFormat="1" applyFont="1" applyFill="1" applyBorder="1" applyAlignment="1" applyProtection="1">
      <alignment horizontal="right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shrinkToFit="1"/>
    </xf>
    <xf numFmtId="49" fontId="11" fillId="4" borderId="1" xfId="0" applyNumberFormat="1" applyFont="1" applyFill="1" applyBorder="1" applyAlignment="1">
      <alignment horizontal="center"/>
    </xf>
    <xf numFmtId="176" fontId="11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26" xfId="0" applyFont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7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CC"/>
      <color rgb="FFFFCCFF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661148</xdr:colOff>
      <xdr:row>1</xdr:row>
      <xdr:rowOff>134472</xdr:rowOff>
    </xdr:from>
    <xdr:to>
      <xdr:col>8</xdr:col>
      <xdr:colOff>2106707</xdr:colOff>
      <xdr:row>3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093324" y="493060"/>
          <a:ext cx="1445559" cy="56029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都県番号を入力します。</a:t>
          </a:r>
        </a:p>
      </xdr:txBody>
    </xdr:sp>
    <xdr:clientData/>
  </xdr:twoCellAnchor>
  <xdr:twoCellAnchor>
    <xdr:from>
      <xdr:col>8</xdr:col>
      <xdr:colOff>2106707</xdr:colOff>
      <xdr:row>1</xdr:row>
      <xdr:rowOff>168091</xdr:rowOff>
    </xdr:from>
    <xdr:to>
      <xdr:col>9</xdr:col>
      <xdr:colOff>156883</xdr:colOff>
      <xdr:row>2</xdr:row>
      <xdr:rowOff>44825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>
          <a:stCxn id="2" idx="3"/>
        </xdr:cNvCxnSpPr>
      </xdr:nvCxnSpPr>
      <xdr:spPr>
        <a:xfrm flipV="1">
          <a:off x="8538883" y="526679"/>
          <a:ext cx="459441" cy="2465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627851</xdr:colOff>
      <xdr:row>47</xdr:row>
      <xdr:rowOff>92047</xdr:rowOff>
    </xdr:from>
    <xdr:to>
      <xdr:col>5</xdr:col>
      <xdr:colOff>203310</xdr:colOff>
      <xdr:row>50</xdr:row>
      <xdr:rowOff>92048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1770851" y="12052726"/>
          <a:ext cx="2664280" cy="7347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517071</xdr:colOff>
      <xdr:row>47</xdr:row>
      <xdr:rowOff>136071</xdr:rowOff>
    </xdr:from>
    <xdr:to>
      <xdr:col>2</xdr:col>
      <xdr:colOff>627851</xdr:colOff>
      <xdr:row>48</xdr:row>
      <xdr:rowOff>214512</xdr:rowOff>
    </xdr:to>
    <xdr:cxnSp macro="">
      <xdr:nvCxnSpPr>
        <xdr:cNvPr id="16" name="直線矢印コネクタ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>
          <a:stCxn id="15" idx="1"/>
        </xdr:cNvCxnSpPr>
      </xdr:nvCxnSpPr>
      <xdr:spPr>
        <a:xfrm flipH="1" flipV="1">
          <a:off x="1660071" y="12096750"/>
          <a:ext cx="110780" cy="32336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437828</xdr:colOff>
      <xdr:row>6</xdr:row>
      <xdr:rowOff>146955</xdr:rowOff>
    </xdr:from>
    <xdr:to>
      <xdr:col>5</xdr:col>
      <xdr:colOff>353785</xdr:colOff>
      <xdr:row>11</xdr:row>
      <xdr:rowOff>122464</xdr:rowOff>
    </xdr:to>
    <xdr:sp macro="" textlink="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302007" y="2065562"/>
          <a:ext cx="2283599" cy="12001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1088572</xdr:colOff>
      <xdr:row>5</xdr:row>
      <xdr:rowOff>176893</xdr:rowOff>
    </xdr:from>
    <xdr:to>
      <xdr:col>4</xdr:col>
      <xdr:colOff>354986</xdr:colOff>
      <xdr:row>6</xdr:row>
      <xdr:rowOff>146955</xdr:rowOff>
    </xdr:to>
    <xdr:cxnSp macro="">
      <xdr:nvCxnSpPr>
        <xdr:cNvPr id="32" name="直線矢印コネクタ 31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CxnSpPr>
          <a:stCxn id="31" idx="0"/>
        </xdr:cNvCxnSpPr>
      </xdr:nvCxnSpPr>
      <xdr:spPr>
        <a:xfrm flipH="1" flipV="1">
          <a:off x="2952751" y="1850572"/>
          <a:ext cx="491056" cy="21499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285751</xdr:colOff>
      <xdr:row>15</xdr:row>
      <xdr:rowOff>149679</xdr:rowOff>
    </xdr:from>
    <xdr:to>
      <xdr:col>6</xdr:col>
      <xdr:colOff>60031</xdr:colOff>
      <xdr:row>18</xdr:row>
      <xdr:rowOff>166010</xdr:rowOff>
    </xdr:to>
    <xdr:sp macro="" textlink="">
      <xdr:nvSpPr>
        <xdr:cNvPr id="41" name="テキスト ボックス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3374572" y="427264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1061358</xdr:colOff>
      <xdr:row>14</xdr:row>
      <xdr:rowOff>149678</xdr:rowOff>
    </xdr:from>
    <xdr:to>
      <xdr:col>5</xdr:col>
      <xdr:colOff>43624</xdr:colOff>
      <xdr:row>15</xdr:row>
      <xdr:rowOff>149679</xdr:rowOff>
    </xdr:to>
    <xdr:cxnSp macro="">
      <xdr:nvCxnSpPr>
        <xdr:cNvPr id="42" name="直線矢印コネクタ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CxnSpPr>
          <a:stCxn id="41" idx="0"/>
        </xdr:cNvCxnSpPr>
      </xdr:nvCxnSpPr>
      <xdr:spPr>
        <a:xfrm flipH="1" flipV="1">
          <a:off x="4150179" y="4027714"/>
          <a:ext cx="125266" cy="244929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259721</xdr:colOff>
      <xdr:row>25</xdr:row>
      <xdr:rowOff>25440</xdr:rowOff>
    </xdr:from>
    <xdr:to>
      <xdr:col>7</xdr:col>
      <xdr:colOff>385733</xdr:colOff>
      <xdr:row>28</xdr:row>
      <xdr:rowOff>79867</xdr:rowOff>
    </xdr:to>
    <xdr:sp macro="" textlink="">
      <xdr:nvSpPr>
        <xdr:cNvPr id="45" name="テキスト ボックス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491542" y="6597690"/>
          <a:ext cx="1894941" cy="78921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「～中」は省略します。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プログラムに記載する学校名です。</a:t>
          </a:r>
        </a:p>
      </xdr:txBody>
    </xdr:sp>
    <xdr:clientData/>
  </xdr:twoCellAnchor>
  <xdr:twoCellAnchor>
    <xdr:from>
      <xdr:col>5</xdr:col>
      <xdr:colOff>804007</xdr:colOff>
      <xdr:row>21</xdr:row>
      <xdr:rowOff>108857</xdr:rowOff>
    </xdr:from>
    <xdr:to>
      <xdr:col>6</xdr:col>
      <xdr:colOff>322726</xdr:colOff>
      <xdr:row>25</xdr:row>
      <xdr:rowOff>25440</xdr:rowOff>
    </xdr:to>
    <xdr:cxnSp macro="">
      <xdr:nvCxnSpPr>
        <xdr:cNvPr id="46" name="直線矢印コネクタ 45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CxnSpPr>
          <a:stCxn id="45" idx="0"/>
        </xdr:cNvCxnSpPr>
      </xdr:nvCxnSpPr>
      <xdr:spPr>
        <a:xfrm flipH="1" flipV="1">
          <a:off x="5035828" y="5701393"/>
          <a:ext cx="403184" cy="8962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476253</xdr:colOff>
      <xdr:row>5</xdr:row>
      <xdr:rowOff>0</xdr:rowOff>
    </xdr:from>
    <xdr:to>
      <xdr:col>6</xdr:col>
      <xdr:colOff>775607</xdr:colOff>
      <xdr:row>7</xdr:row>
      <xdr:rowOff>54427</xdr:rowOff>
    </xdr:to>
    <xdr:cxnSp macro="">
      <xdr:nvCxnSpPr>
        <xdr:cNvPr id="51" name="直線矢印コネクタ 50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CxnSpPr>
          <a:stCxn id="52" idx="0"/>
        </xdr:cNvCxnSpPr>
      </xdr:nvCxnSpPr>
      <xdr:spPr>
        <a:xfrm flipH="1" flipV="1">
          <a:off x="5592539" y="1673679"/>
          <a:ext cx="299354" cy="5442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244929</xdr:colOff>
      <xdr:row>7</xdr:row>
      <xdr:rowOff>54427</xdr:rowOff>
    </xdr:from>
    <xdr:to>
      <xdr:col>7</xdr:col>
      <xdr:colOff>421820</xdr:colOff>
      <xdr:row>9</xdr:row>
      <xdr:rowOff>204107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5361215" y="2217963"/>
          <a:ext cx="1061355" cy="63953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半角ｶﾀｶﾅで入力します。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1034142</xdr:colOff>
      <xdr:row>22</xdr:row>
      <xdr:rowOff>244928</xdr:rowOff>
    </xdr:from>
    <xdr:to>
      <xdr:col>10</xdr:col>
      <xdr:colOff>40822</xdr:colOff>
      <xdr:row>26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7456713" y="6082392"/>
          <a:ext cx="1932216" cy="73478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「～中学校」と入力します。賞状の作成等に使用します。</a:t>
          </a:r>
        </a:p>
      </xdr:txBody>
    </xdr:sp>
    <xdr:clientData/>
  </xdr:twoCellAnchor>
  <xdr:twoCellAnchor>
    <xdr:from>
      <xdr:col>8</xdr:col>
      <xdr:colOff>1714500</xdr:colOff>
      <xdr:row>20</xdr:row>
      <xdr:rowOff>217715</xdr:rowOff>
    </xdr:from>
    <xdr:to>
      <xdr:col>8</xdr:col>
      <xdr:colOff>2000250</xdr:colOff>
      <xdr:row>22</xdr:row>
      <xdr:rowOff>244928</xdr:rowOff>
    </xdr:to>
    <xdr:cxnSp macro="">
      <xdr:nvCxnSpPr>
        <xdr:cNvPr id="56" name="直線矢印コネクタ 55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CxnSpPr>
          <a:stCxn id="55" idx="0"/>
        </xdr:cNvCxnSpPr>
      </xdr:nvCxnSpPr>
      <xdr:spPr>
        <a:xfrm flipH="1" flipV="1">
          <a:off x="8137071" y="5565322"/>
          <a:ext cx="285750" cy="5170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1074963</xdr:colOff>
      <xdr:row>7</xdr:row>
      <xdr:rowOff>81644</xdr:rowOff>
    </xdr:from>
    <xdr:to>
      <xdr:col>9</xdr:col>
      <xdr:colOff>468243</xdr:colOff>
      <xdr:row>11</xdr:row>
      <xdr:rowOff>68036</xdr:rowOff>
    </xdr:to>
    <xdr:sp macro="" textlink="">
      <xdr:nvSpPr>
        <xdr:cNvPr id="61" name="テキスト ボックス 6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7497534" y="2245180"/>
          <a:ext cx="1801745" cy="9661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外字が含まれる場合のみ○を入力します。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1975836</xdr:colOff>
      <xdr:row>5</xdr:row>
      <xdr:rowOff>204107</xdr:rowOff>
    </xdr:from>
    <xdr:to>
      <xdr:col>9</xdr:col>
      <xdr:colOff>122464</xdr:colOff>
      <xdr:row>7</xdr:row>
      <xdr:rowOff>81644</xdr:rowOff>
    </xdr:to>
    <xdr:cxnSp macro="">
      <xdr:nvCxnSpPr>
        <xdr:cNvPr id="62" name="直線矢印コネクタ 6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CxnSpPr>
          <a:stCxn id="61" idx="0"/>
        </xdr:cNvCxnSpPr>
      </xdr:nvCxnSpPr>
      <xdr:spPr>
        <a:xfrm flipV="1">
          <a:off x="8398407" y="1877786"/>
          <a:ext cx="555093" cy="36739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2193552</xdr:colOff>
      <xdr:row>14</xdr:row>
      <xdr:rowOff>122464</xdr:rowOff>
    </xdr:from>
    <xdr:to>
      <xdr:col>10</xdr:col>
      <xdr:colOff>204107</xdr:colOff>
      <xdr:row>15</xdr:row>
      <xdr:rowOff>95249</xdr:rowOff>
    </xdr:to>
    <xdr:cxnSp macro="">
      <xdr:nvCxnSpPr>
        <xdr:cNvPr id="65" name="直線矢印コネクタ 6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CxnSpPr>
          <a:stCxn id="68" idx="0"/>
        </xdr:cNvCxnSpPr>
      </xdr:nvCxnSpPr>
      <xdr:spPr>
        <a:xfrm flipV="1">
          <a:off x="8616123" y="4000500"/>
          <a:ext cx="936091" cy="21771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1292679</xdr:colOff>
      <xdr:row>15</xdr:row>
      <xdr:rowOff>95249</xdr:rowOff>
    </xdr:from>
    <xdr:to>
      <xdr:col>10</xdr:col>
      <xdr:colOff>168888</xdr:colOff>
      <xdr:row>18</xdr:row>
      <xdr:rowOff>111580</xdr:rowOff>
    </xdr:to>
    <xdr:sp macro="" textlink="">
      <xdr:nvSpPr>
        <xdr:cNvPr id="68" name="テキスト ボックス 6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7715250" y="4218213"/>
          <a:ext cx="1801745" cy="7511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リレーにも登録する場合のみ○を入力します。</a:t>
          </a:r>
        </a:p>
      </xdr:txBody>
    </xdr:sp>
    <xdr:clientData/>
  </xdr:twoCellAnchor>
  <xdr:twoCellAnchor>
    <xdr:from>
      <xdr:col>10</xdr:col>
      <xdr:colOff>476250</xdr:colOff>
      <xdr:row>17</xdr:row>
      <xdr:rowOff>1</xdr:rowOff>
    </xdr:from>
    <xdr:to>
      <xdr:col>12</xdr:col>
      <xdr:colOff>367393</xdr:colOff>
      <xdr:row>22</xdr:row>
      <xdr:rowOff>108858</xdr:rowOff>
    </xdr:to>
    <xdr:sp macro="" textlink="">
      <xdr:nvSpPr>
        <xdr:cNvPr id="71" name="テキスト ボックス 70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9824357" y="4612822"/>
          <a:ext cx="1279072" cy="1333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なし⇒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0.0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追風⇒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+1.1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向風⇒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-0.5</a:t>
          </a:r>
        </a:p>
      </xdr:txBody>
    </xdr:sp>
    <xdr:clientData/>
  </xdr:twoCellAnchor>
  <xdr:twoCellAnchor>
    <xdr:from>
      <xdr:col>9</xdr:col>
      <xdr:colOff>224517</xdr:colOff>
      <xdr:row>34</xdr:row>
      <xdr:rowOff>108857</xdr:rowOff>
    </xdr:from>
    <xdr:to>
      <xdr:col>11</xdr:col>
      <xdr:colOff>176892</xdr:colOff>
      <xdr:row>36</xdr:row>
      <xdr:rowOff>81644</xdr:rowOff>
    </xdr:to>
    <xdr:cxnSp macro="">
      <xdr:nvCxnSpPr>
        <xdr:cNvPr id="72" name="直線矢印コネクタ 71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CxnSpPr>
          <a:stCxn id="75" idx="0"/>
        </xdr:cNvCxnSpPr>
      </xdr:nvCxnSpPr>
      <xdr:spPr>
        <a:xfrm flipV="1">
          <a:off x="9055553" y="8885464"/>
          <a:ext cx="1136196" cy="4626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1455964</xdr:colOff>
      <xdr:row>36</xdr:row>
      <xdr:rowOff>81644</xdr:rowOff>
    </xdr:from>
    <xdr:to>
      <xdr:col>11</xdr:col>
      <xdr:colOff>217713</xdr:colOff>
      <xdr:row>40</xdr:row>
      <xdr:rowOff>54428</xdr:rowOff>
    </xdr:to>
    <xdr:sp macro="" textlink="">
      <xdr:nvSpPr>
        <xdr:cNvPr id="75" name="テキスト ボックス 74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7878535" y="9348108"/>
          <a:ext cx="2354035" cy="9524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すべて半角で入力します。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9.12.34</a:t>
          </a: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)2345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2345</a:t>
          </a:r>
        </a:p>
      </xdr:txBody>
    </xdr:sp>
    <xdr:clientData/>
  </xdr:twoCellAnchor>
  <xdr:twoCellAnchor>
    <xdr:from>
      <xdr:col>11</xdr:col>
      <xdr:colOff>449036</xdr:colOff>
      <xdr:row>15</xdr:row>
      <xdr:rowOff>163286</xdr:rowOff>
    </xdr:from>
    <xdr:to>
      <xdr:col>12</xdr:col>
      <xdr:colOff>108857</xdr:colOff>
      <xdr:row>17</xdr:row>
      <xdr:rowOff>1</xdr:rowOff>
    </xdr:to>
    <xdr:cxnSp macro="">
      <xdr:nvCxnSpPr>
        <xdr:cNvPr id="77" name="直線矢印コネクタ 76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CxnSpPr>
          <a:stCxn id="71" idx="0"/>
        </xdr:cNvCxnSpPr>
      </xdr:nvCxnSpPr>
      <xdr:spPr>
        <a:xfrm flipV="1">
          <a:off x="10463893" y="4286250"/>
          <a:ext cx="381000" cy="32657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81644</xdr:colOff>
      <xdr:row>0</xdr:row>
      <xdr:rowOff>68038</xdr:rowOff>
    </xdr:from>
    <xdr:to>
      <xdr:col>1</xdr:col>
      <xdr:colOff>489858</xdr:colOff>
      <xdr:row>2</xdr:row>
      <xdr:rowOff>81644</xdr:rowOff>
    </xdr:to>
    <xdr:sp macro="" textlink="">
      <xdr:nvSpPr>
        <xdr:cNvPr id="106" name="テキスト ボックス 105">
          <a:extLst>
            <a:ext uri="{FF2B5EF4-FFF2-40B4-BE49-F238E27FC236}">
              <a16:creationId xmlns=""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81644" y="68038"/>
          <a:ext cx="830035" cy="748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6</xdr:col>
      <xdr:colOff>838200</xdr:colOff>
      <xdr:row>66</xdr:row>
      <xdr:rowOff>238124</xdr:rowOff>
    </xdr:from>
    <xdr:to>
      <xdr:col>8</xdr:col>
      <xdr:colOff>2204359</xdr:colOff>
      <xdr:row>72</xdr:row>
      <xdr:rowOff>76199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5962650" y="16421099"/>
          <a:ext cx="2671084" cy="1266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ナンバーカード、選手氏名は自動で表示されます。</a:t>
          </a:r>
        </a:p>
      </xdr:txBody>
    </xdr:sp>
    <xdr:clientData/>
  </xdr:twoCellAnchor>
  <xdr:twoCellAnchor>
    <xdr:from>
      <xdr:col>8</xdr:col>
      <xdr:colOff>2204359</xdr:colOff>
      <xdr:row>69</xdr:row>
      <xdr:rowOff>157162</xdr:rowOff>
    </xdr:from>
    <xdr:to>
      <xdr:col>9</xdr:col>
      <xdr:colOff>152400</xdr:colOff>
      <xdr:row>70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="" xmlns:a16="http://schemas.microsoft.com/office/drawing/2014/main" id="{00000000-0008-0000-0200-00001A000000}"/>
            </a:ext>
          </a:extLst>
        </xdr:cNvPr>
        <xdr:cNvCxnSpPr>
          <a:stCxn id="25" idx="3"/>
        </xdr:cNvCxnSpPr>
      </xdr:nvCxnSpPr>
      <xdr:spPr>
        <a:xfrm>
          <a:off x="8633734" y="17054512"/>
          <a:ext cx="357866" cy="809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showGridLines="0" view="pageBreakPreview" zoomScaleNormal="100" zoomScaleSheetLayoutView="100" workbookViewId="0">
      <pane ySplit="4" topLeftCell="A5" activePane="bottomLeft" state="frozen"/>
      <selection sqref="A1:I1"/>
      <selection pane="bottomLeft" activeCell="D15" sqref="D15"/>
    </sheetView>
  </sheetViews>
  <sheetFormatPr defaultColWidth="7.453125" defaultRowHeight="13" x14ac:dyDescent="0.2"/>
  <cols>
    <col min="1" max="1" width="5.453125" style="55" bestFit="1" customWidth="1"/>
    <col min="2" max="3" width="9.453125" style="55" bestFit="1" customWidth="1"/>
    <col min="4" max="4" width="16.08984375" style="55" bestFit="1" customWidth="1"/>
    <col min="5" max="5" width="15" style="55" bestFit="1" customWidth="1"/>
    <col min="6" max="7" width="11.6328125" style="55" bestFit="1" customWidth="1"/>
    <col min="8" max="8" width="5.453125" style="55" bestFit="1" customWidth="1"/>
    <col min="9" max="9" width="31.6328125" style="55" bestFit="1" customWidth="1"/>
    <col min="10" max="10" width="6.7265625" style="55" bestFit="1" customWidth="1"/>
    <col min="11" max="11" width="8.7265625" style="55" bestFit="1" customWidth="1"/>
    <col min="12" max="12" width="9.453125" style="55" bestFit="1" customWidth="1"/>
    <col min="13" max="13" width="5.6328125" style="55" bestFit="1" customWidth="1"/>
    <col min="14" max="14" width="7.453125" style="55"/>
    <col min="15" max="15" width="3.453125" style="55" hidden="1" customWidth="1"/>
    <col min="16" max="16" width="7.453125" style="55" hidden="1" customWidth="1"/>
    <col min="17" max="16384" width="7.453125" style="55"/>
  </cols>
  <sheetData>
    <row r="1" spans="1:16" s="3" customFormat="1" ht="28" x14ac:dyDescent="0.2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s="3" customFormat="1" ht="28.5" thickBot="1" x14ac:dyDescent="0.25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24">
        <v>12</v>
      </c>
      <c r="K2" s="27" t="str">
        <f>IF(J2="","",VLOOKUP(J2,O5:P12,2))</f>
        <v>千葉</v>
      </c>
    </row>
    <row r="3" spans="1:16" s="3" customFormat="1" ht="18" customHeight="1" thickBot="1" x14ac:dyDescent="0.25"/>
    <row r="4" spans="1:16" s="3" customFormat="1" ht="36" customHeight="1" thickBot="1" x14ac:dyDescent="0.25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s="3" customFormat="1" ht="18.75" customHeight="1" x14ac:dyDescent="0.2">
      <c r="A5" s="114" t="s">
        <v>16</v>
      </c>
      <c r="B5" s="115" t="s">
        <v>5</v>
      </c>
      <c r="C5" s="115">
        <f>IF($J$2="","",$J$2*100+1)</f>
        <v>1201</v>
      </c>
      <c r="D5" s="68"/>
      <c r="E5" s="68"/>
      <c r="F5" s="68"/>
      <c r="G5" s="68"/>
      <c r="H5" s="115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s="3" customFormat="1" ht="18.75" customHeight="1" x14ac:dyDescent="0.2">
      <c r="A6" s="116" t="s">
        <v>16</v>
      </c>
      <c r="B6" s="117" t="s">
        <v>5</v>
      </c>
      <c r="C6" s="117">
        <f>IF(C5="","",C5+1)</f>
        <v>1202</v>
      </c>
      <c r="D6" s="74"/>
      <c r="E6" s="74"/>
      <c r="F6" s="74"/>
      <c r="G6" s="74"/>
      <c r="H6" s="117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s="3" customFormat="1" ht="18.75" customHeight="1" thickBot="1" x14ac:dyDescent="0.25">
      <c r="A7" s="118" t="s">
        <v>16</v>
      </c>
      <c r="B7" s="119" t="s">
        <v>5</v>
      </c>
      <c r="C7" s="119">
        <f t="shared" ref="C7:C51" si="0">IF(C6="","",C6+1)</f>
        <v>1203</v>
      </c>
      <c r="D7" s="80"/>
      <c r="E7" s="80"/>
      <c r="F7" s="80"/>
      <c r="G7" s="80"/>
      <c r="H7" s="11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s="3" customFormat="1" ht="18.75" customHeight="1" x14ac:dyDescent="0.2">
      <c r="A8" s="114" t="s">
        <v>17</v>
      </c>
      <c r="B8" s="115" t="s">
        <v>5</v>
      </c>
      <c r="C8" s="115">
        <f t="shared" si="0"/>
        <v>1204</v>
      </c>
      <c r="D8" s="68"/>
      <c r="E8" s="68"/>
      <c r="F8" s="68"/>
      <c r="G8" s="68"/>
      <c r="H8" s="115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s="3" customFormat="1" ht="18.75" customHeight="1" x14ac:dyDescent="0.2">
      <c r="A9" s="116" t="s">
        <v>17</v>
      </c>
      <c r="B9" s="117" t="s">
        <v>5</v>
      </c>
      <c r="C9" s="117">
        <f t="shared" si="0"/>
        <v>1205</v>
      </c>
      <c r="D9" s="74"/>
      <c r="E9" s="74"/>
      <c r="F9" s="74"/>
      <c r="G9" s="74"/>
      <c r="H9" s="117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s="3" customFormat="1" ht="18.75" customHeight="1" thickBot="1" x14ac:dyDescent="0.25">
      <c r="A10" s="118" t="s">
        <v>17</v>
      </c>
      <c r="B10" s="119" t="s">
        <v>5</v>
      </c>
      <c r="C10" s="119">
        <f t="shared" si="0"/>
        <v>1206</v>
      </c>
      <c r="D10" s="80"/>
      <c r="E10" s="80"/>
      <c r="F10" s="80"/>
      <c r="G10" s="80"/>
      <c r="H10" s="11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s="3" customFormat="1" ht="18.75" customHeight="1" x14ac:dyDescent="0.2">
      <c r="A11" s="114" t="s">
        <v>18</v>
      </c>
      <c r="B11" s="115" t="s">
        <v>5</v>
      </c>
      <c r="C11" s="115">
        <f t="shared" si="0"/>
        <v>1207</v>
      </c>
      <c r="D11" s="68"/>
      <c r="E11" s="68"/>
      <c r="F11" s="68"/>
      <c r="G11" s="68"/>
      <c r="H11" s="115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s="3" customFormat="1" ht="18.75" customHeight="1" x14ac:dyDescent="0.2">
      <c r="A12" s="116" t="s">
        <v>18</v>
      </c>
      <c r="B12" s="117" t="s">
        <v>5</v>
      </c>
      <c r="C12" s="117">
        <f t="shared" si="0"/>
        <v>1208</v>
      </c>
      <c r="D12" s="74"/>
      <c r="E12" s="74"/>
      <c r="F12" s="74"/>
      <c r="G12" s="74"/>
      <c r="H12" s="117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s="3" customFormat="1" ht="18.75" customHeight="1" thickBot="1" x14ac:dyDescent="0.25">
      <c r="A13" s="118" t="s">
        <v>18</v>
      </c>
      <c r="B13" s="119" t="s">
        <v>5</v>
      </c>
      <c r="C13" s="119">
        <f t="shared" si="0"/>
        <v>1209</v>
      </c>
      <c r="D13" s="80"/>
      <c r="E13" s="80"/>
      <c r="F13" s="80"/>
      <c r="G13" s="80"/>
      <c r="H13" s="119">
        <v>3</v>
      </c>
      <c r="I13" s="80"/>
      <c r="J13" s="80"/>
      <c r="K13" s="81"/>
      <c r="L13" s="82"/>
      <c r="M13" s="83"/>
    </row>
    <row r="14" spans="1:16" s="3" customFormat="1" ht="18.75" customHeight="1" x14ac:dyDescent="0.2">
      <c r="A14" s="114" t="s">
        <v>11</v>
      </c>
      <c r="B14" s="115" t="s">
        <v>19</v>
      </c>
      <c r="C14" s="115">
        <f t="shared" si="0"/>
        <v>1210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s="3" customFormat="1" ht="18.75" customHeight="1" x14ac:dyDescent="0.2">
      <c r="A15" s="116" t="s">
        <v>11</v>
      </c>
      <c r="B15" s="117" t="s">
        <v>19</v>
      </c>
      <c r="C15" s="117">
        <f t="shared" si="0"/>
        <v>1211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s="3" customFormat="1" ht="18.75" customHeight="1" thickBot="1" x14ac:dyDescent="0.25">
      <c r="A16" s="118" t="s">
        <v>11</v>
      </c>
      <c r="B16" s="119" t="s">
        <v>19</v>
      </c>
      <c r="C16" s="119">
        <f t="shared" si="0"/>
        <v>1212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s="3" customFormat="1" ht="18.75" customHeight="1" x14ac:dyDescent="0.2">
      <c r="A17" s="114" t="s">
        <v>11</v>
      </c>
      <c r="B17" s="115" t="s">
        <v>20</v>
      </c>
      <c r="C17" s="115">
        <f t="shared" si="0"/>
        <v>1213</v>
      </c>
      <c r="D17" s="68"/>
      <c r="E17" s="68"/>
      <c r="F17" s="68"/>
      <c r="G17" s="68"/>
      <c r="H17" s="69"/>
      <c r="I17" s="68"/>
      <c r="J17" s="68"/>
      <c r="K17" s="69"/>
      <c r="L17" s="70"/>
      <c r="M17" s="120"/>
    </row>
    <row r="18" spans="1:13" s="3" customFormat="1" ht="18.75" customHeight="1" x14ac:dyDescent="0.2">
      <c r="A18" s="116" t="s">
        <v>11</v>
      </c>
      <c r="B18" s="117" t="s">
        <v>20</v>
      </c>
      <c r="C18" s="117">
        <f t="shared" si="0"/>
        <v>1214</v>
      </c>
      <c r="D18" s="74"/>
      <c r="E18" s="74"/>
      <c r="F18" s="74"/>
      <c r="G18" s="74"/>
      <c r="H18" s="75"/>
      <c r="I18" s="74"/>
      <c r="J18" s="74"/>
      <c r="K18" s="75"/>
      <c r="L18" s="76"/>
      <c r="M18" s="121"/>
    </row>
    <row r="19" spans="1:13" s="3" customFormat="1" ht="18.75" customHeight="1" thickBot="1" x14ac:dyDescent="0.25">
      <c r="A19" s="118" t="s">
        <v>11</v>
      </c>
      <c r="B19" s="119" t="s">
        <v>20</v>
      </c>
      <c r="C19" s="119">
        <f t="shared" si="0"/>
        <v>1215</v>
      </c>
      <c r="D19" s="80"/>
      <c r="E19" s="80"/>
      <c r="F19" s="80"/>
      <c r="G19" s="80"/>
      <c r="H19" s="81"/>
      <c r="I19" s="80"/>
      <c r="J19" s="80"/>
      <c r="K19" s="81"/>
      <c r="L19" s="82"/>
      <c r="M19" s="122"/>
    </row>
    <row r="20" spans="1:13" s="3" customFormat="1" ht="18.75" customHeight="1" x14ac:dyDescent="0.2">
      <c r="A20" s="114" t="s">
        <v>11</v>
      </c>
      <c r="B20" s="115" t="s">
        <v>21</v>
      </c>
      <c r="C20" s="115">
        <f t="shared" si="0"/>
        <v>1216</v>
      </c>
      <c r="D20" s="68"/>
      <c r="E20" s="68"/>
      <c r="F20" s="68"/>
      <c r="G20" s="68"/>
      <c r="H20" s="69"/>
      <c r="I20" s="68"/>
      <c r="J20" s="68"/>
      <c r="K20" s="69"/>
      <c r="L20" s="70"/>
      <c r="M20" s="120"/>
    </row>
    <row r="21" spans="1:13" s="3" customFormat="1" ht="18.75" customHeight="1" x14ac:dyDescent="0.2">
      <c r="A21" s="116" t="s">
        <v>11</v>
      </c>
      <c r="B21" s="117" t="s">
        <v>21</v>
      </c>
      <c r="C21" s="117">
        <f t="shared" si="0"/>
        <v>1217</v>
      </c>
      <c r="D21" s="74"/>
      <c r="E21" s="74"/>
      <c r="F21" s="74"/>
      <c r="G21" s="74"/>
      <c r="H21" s="75"/>
      <c r="I21" s="74"/>
      <c r="J21" s="74"/>
      <c r="K21" s="75"/>
      <c r="L21" s="76"/>
      <c r="M21" s="121"/>
    </row>
    <row r="22" spans="1:13" s="3" customFormat="1" ht="18.75" customHeight="1" thickBot="1" x14ac:dyDescent="0.25">
      <c r="A22" s="123" t="s">
        <v>11</v>
      </c>
      <c r="B22" s="124" t="s">
        <v>21</v>
      </c>
      <c r="C22" s="124">
        <f t="shared" si="0"/>
        <v>1218</v>
      </c>
      <c r="D22" s="88"/>
      <c r="E22" s="88"/>
      <c r="F22" s="88"/>
      <c r="G22" s="88"/>
      <c r="H22" s="89"/>
      <c r="I22" s="88"/>
      <c r="J22" s="88"/>
      <c r="K22" s="89"/>
      <c r="L22" s="90"/>
      <c r="M22" s="125"/>
    </row>
    <row r="23" spans="1:13" s="3" customFormat="1" ht="18.75" customHeight="1" x14ac:dyDescent="0.2">
      <c r="A23" s="114" t="s">
        <v>16</v>
      </c>
      <c r="B23" s="115" t="s">
        <v>22</v>
      </c>
      <c r="C23" s="115">
        <f t="shared" si="0"/>
        <v>1219</v>
      </c>
      <c r="D23" s="68"/>
      <c r="E23" s="68"/>
      <c r="F23" s="68"/>
      <c r="G23" s="68"/>
      <c r="H23" s="115">
        <v>1</v>
      </c>
      <c r="I23" s="68"/>
      <c r="J23" s="68"/>
      <c r="K23" s="69"/>
      <c r="L23" s="70"/>
      <c r="M23" s="120"/>
    </row>
    <row r="24" spans="1:13" s="3" customFormat="1" ht="18.75" customHeight="1" x14ac:dyDescent="0.2">
      <c r="A24" s="116" t="s">
        <v>16</v>
      </c>
      <c r="B24" s="117" t="s">
        <v>22</v>
      </c>
      <c r="C24" s="117">
        <f t="shared" si="0"/>
        <v>1220</v>
      </c>
      <c r="D24" s="74"/>
      <c r="E24" s="74"/>
      <c r="F24" s="74"/>
      <c r="G24" s="74"/>
      <c r="H24" s="117">
        <v>1</v>
      </c>
      <c r="I24" s="74"/>
      <c r="J24" s="74"/>
      <c r="K24" s="75"/>
      <c r="L24" s="76"/>
      <c r="M24" s="121"/>
    </row>
    <row r="25" spans="1:13" s="3" customFormat="1" ht="18.75" customHeight="1" thickBot="1" x14ac:dyDescent="0.25">
      <c r="A25" s="118" t="s">
        <v>16</v>
      </c>
      <c r="B25" s="119" t="s">
        <v>22</v>
      </c>
      <c r="C25" s="119">
        <f t="shared" si="0"/>
        <v>1221</v>
      </c>
      <c r="D25" s="80"/>
      <c r="E25" s="80"/>
      <c r="F25" s="80"/>
      <c r="G25" s="80"/>
      <c r="H25" s="119">
        <v>1</v>
      </c>
      <c r="I25" s="80"/>
      <c r="J25" s="80"/>
      <c r="K25" s="81"/>
      <c r="L25" s="82"/>
      <c r="M25" s="122"/>
    </row>
    <row r="26" spans="1:13" s="3" customFormat="1" ht="18.75" customHeight="1" x14ac:dyDescent="0.2">
      <c r="A26" s="114" t="s">
        <v>11</v>
      </c>
      <c r="B26" s="115" t="s">
        <v>22</v>
      </c>
      <c r="C26" s="115">
        <f t="shared" si="0"/>
        <v>1222</v>
      </c>
      <c r="D26" s="68"/>
      <c r="E26" s="68"/>
      <c r="F26" s="68"/>
      <c r="G26" s="68"/>
      <c r="H26" s="69"/>
      <c r="I26" s="68"/>
      <c r="J26" s="68"/>
      <c r="K26" s="69"/>
      <c r="L26" s="70"/>
      <c r="M26" s="120"/>
    </row>
    <row r="27" spans="1:13" s="3" customFormat="1" ht="18.75" customHeight="1" x14ac:dyDescent="0.2">
      <c r="A27" s="116" t="s">
        <v>11</v>
      </c>
      <c r="B27" s="117" t="s">
        <v>22</v>
      </c>
      <c r="C27" s="117">
        <f t="shared" si="0"/>
        <v>1223</v>
      </c>
      <c r="D27" s="74"/>
      <c r="E27" s="74"/>
      <c r="F27" s="74"/>
      <c r="G27" s="74"/>
      <c r="H27" s="75"/>
      <c r="I27" s="74"/>
      <c r="J27" s="74"/>
      <c r="K27" s="75"/>
      <c r="L27" s="76"/>
      <c r="M27" s="121"/>
    </row>
    <row r="28" spans="1:13" s="3" customFormat="1" ht="18.75" customHeight="1" thickBot="1" x14ac:dyDescent="0.25">
      <c r="A28" s="118" t="s">
        <v>11</v>
      </c>
      <c r="B28" s="119" t="s">
        <v>22</v>
      </c>
      <c r="C28" s="119">
        <f t="shared" si="0"/>
        <v>1224</v>
      </c>
      <c r="D28" s="80"/>
      <c r="E28" s="80"/>
      <c r="F28" s="80"/>
      <c r="G28" s="80"/>
      <c r="H28" s="81"/>
      <c r="I28" s="80"/>
      <c r="J28" s="80"/>
      <c r="K28" s="81"/>
      <c r="L28" s="82"/>
      <c r="M28" s="122"/>
    </row>
    <row r="29" spans="1:13" s="3" customFormat="1" ht="18.75" customHeight="1" x14ac:dyDescent="0.2">
      <c r="A29" s="114" t="s">
        <v>11</v>
      </c>
      <c r="B29" s="115" t="s">
        <v>23</v>
      </c>
      <c r="C29" s="115">
        <f t="shared" si="0"/>
        <v>1225</v>
      </c>
      <c r="D29" s="68"/>
      <c r="E29" s="68"/>
      <c r="F29" s="68"/>
      <c r="G29" s="68"/>
      <c r="H29" s="69"/>
      <c r="I29" s="68"/>
      <c r="J29" s="68"/>
      <c r="K29" s="69"/>
      <c r="L29" s="70"/>
      <c r="M29" s="120"/>
    </row>
    <row r="30" spans="1:13" s="3" customFormat="1" ht="18.75" customHeight="1" x14ac:dyDescent="0.2">
      <c r="A30" s="116" t="s">
        <v>11</v>
      </c>
      <c r="B30" s="117" t="s">
        <v>23</v>
      </c>
      <c r="C30" s="117">
        <f t="shared" si="0"/>
        <v>1226</v>
      </c>
      <c r="D30" s="74"/>
      <c r="E30" s="74"/>
      <c r="F30" s="74"/>
      <c r="G30" s="74"/>
      <c r="H30" s="75"/>
      <c r="I30" s="74"/>
      <c r="J30" s="74"/>
      <c r="K30" s="75"/>
      <c r="L30" s="76"/>
      <c r="M30" s="121"/>
    </row>
    <row r="31" spans="1:13" s="3" customFormat="1" ht="18.75" customHeight="1" thickBot="1" x14ac:dyDescent="0.25">
      <c r="A31" s="118" t="s">
        <v>11</v>
      </c>
      <c r="B31" s="119" t="s">
        <v>23</v>
      </c>
      <c r="C31" s="119">
        <f t="shared" si="0"/>
        <v>1227</v>
      </c>
      <c r="D31" s="80"/>
      <c r="E31" s="80"/>
      <c r="F31" s="80"/>
      <c r="G31" s="80"/>
      <c r="H31" s="81"/>
      <c r="I31" s="80"/>
      <c r="J31" s="80"/>
      <c r="K31" s="81"/>
      <c r="L31" s="82"/>
      <c r="M31" s="122"/>
    </row>
    <row r="32" spans="1:13" s="3" customFormat="1" ht="18.75" customHeight="1" x14ac:dyDescent="0.2">
      <c r="A32" s="114" t="s">
        <v>11</v>
      </c>
      <c r="B32" s="115" t="s">
        <v>24</v>
      </c>
      <c r="C32" s="115">
        <f t="shared" si="0"/>
        <v>1228</v>
      </c>
      <c r="D32" s="68"/>
      <c r="E32" s="68"/>
      <c r="F32" s="68"/>
      <c r="G32" s="68"/>
      <c r="H32" s="69"/>
      <c r="I32" s="68"/>
      <c r="J32" s="68"/>
      <c r="K32" s="69"/>
      <c r="L32" s="70"/>
      <c r="M32" s="71"/>
    </row>
    <row r="33" spans="1:13" s="3" customFormat="1" ht="18.75" customHeight="1" x14ac:dyDescent="0.2">
      <c r="A33" s="116" t="s">
        <v>11</v>
      </c>
      <c r="B33" s="117" t="s">
        <v>24</v>
      </c>
      <c r="C33" s="117">
        <f t="shared" si="0"/>
        <v>1229</v>
      </c>
      <c r="D33" s="74"/>
      <c r="E33" s="74"/>
      <c r="F33" s="74"/>
      <c r="G33" s="74"/>
      <c r="H33" s="75"/>
      <c r="I33" s="74"/>
      <c r="J33" s="74"/>
      <c r="K33" s="75"/>
      <c r="L33" s="76"/>
      <c r="M33" s="77"/>
    </row>
    <row r="34" spans="1:13" s="3" customFormat="1" ht="18.75" customHeight="1" thickBot="1" x14ac:dyDescent="0.25">
      <c r="A34" s="123" t="s">
        <v>11</v>
      </c>
      <c r="B34" s="124" t="s">
        <v>24</v>
      </c>
      <c r="C34" s="124">
        <f t="shared" si="0"/>
        <v>1230</v>
      </c>
      <c r="D34" s="88"/>
      <c r="E34" s="88"/>
      <c r="F34" s="88"/>
      <c r="G34" s="88"/>
      <c r="H34" s="89"/>
      <c r="I34" s="88"/>
      <c r="J34" s="88"/>
      <c r="K34" s="89"/>
      <c r="L34" s="90"/>
      <c r="M34" s="93"/>
    </row>
    <row r="35" spans="1:13" s="3" customFormat="1" ht="18.75" customHeight="1" x14ac:dyDescent="0.2">
      <c r="A35" s="114" t="s">
        <v>11</v>
      </c>
      <c r="B35" s="115" t="s">
        <v>12</v>
      </c>
      <c r="C35" s="115">
        <f t="shared" si="0"/>
        <v>1231</v>
      </c>
      <c r="D35" s="68"/>
      <c r="E35" s="68"/>
      <c r="F35" s="68"/>
      <c r="G35" s="68"/>
      <c r="H35" s="69"/>
      <c r="I35" s="68"/>
      <c r="J35" s="68"/>
      <c r="K35" s="69"/>
      <c r="L35" s="70"/>
      <c r="M35" s="120"/>
    </row>
    <row r="36" spans="1:13" s="3" customFormat="1" ht="18.75" customHeight="1" x14ac:dyDescent="0.2">
      <c r="A36" s="116" t="s">
        <v>11</v>
      </c>
      <c r="B36" s="117" t="s">
        <v>12</v>
      </c>
      <c r="C36" s="117">
        <f t="shared" si="0"/>
        <v>1232</v>
      </c>
      <c r="D36" s="74"/>
      <c r="E36" s="74"/>
      <c r="F36" s="74"/>
      <c r="G36" s="74"/>
      <c r="H36" s="75"/>
      <c r="I36" s="74"/>
      <c r="J36" s="74"/>
      <c r="K36" s="75"/>
      <c r="L36" s="76"/>
      <c r="M36" s="121"/>
    </row>
    <row r="37" spans="1:13" s="3" customFormat="1" ht="18.75" customHeight="1" thickBot="1" x14ac:dyDescent="0.25">
      <c r="A37" s="118" t="s">
        <v>11</v>
      </c>
      <c r="B37" s="119" t="s">
        <v>12</v>
      </c>
      <c r="C37" s="119">
        <f t="shared" si="0"/>
        <v>1233</v>
      </c>
      <c r="D37" s="80"/>
      <c r="E37" s="80"/>
      <c r="F37" s="80"/>
      <c r="G37" s="80"/>
      <c r="H37" s="81"/>
      <c r="I37" s="80"/>
      <c r="J37" s="80"/>
      <c r="K37" s="81"/>
      <c r="L37" s="82"/>
      <c r="M37" s="122"/>
    </row>
    <row r="38" spans="1:13" s="3" customFormat="1" ht="18.75" customHeight="1" x14ac:dyDescent="0.2">
      <c r="A38" s="114" t="s">
        <v>11</v>
      </c>
      <c r="B38" s="115" t="s">
        <v>13</v>
      </c>
      <c r="C38" s="115">
        <f t="shared" si="0"/>
        <v>1234</v>
      </c>
      <c r="D38" s="68"/>
      <c r="E38" s="68"/>
      <c r="F38" s="68"/>
      <c r="G38" s="68"/>
      <c r="H38" s="69"/>
      <c r="I38" s="68"/>
      <c r="J38" s="68"/>
      <c r="K38" s="69"/>
      <c r="L38" s="70"/>
      <c r="M38" s="120"/>
    </row>
    <row r="39" spans="1:13" s="3" customFormat="1" ht="18.75" customHeight="1" x14ac:dyDescent="0.2">
      <c r="A39" s="116" t="s">
        <v>11</v>
      </c>
      <c r="B39" s="117" t="s">
        <v>13</v>
      </c>
      <c r="C39" s="117">
        <f t="shared" si="0"/>
        <v>1235</v>
      </c>
      <c r="D39" s="74"/>
      <c r="E39" s="74"/>
      <c r="F39" s="74"/>
      <c r="G39" s="74"/>
      <c r="H39" s="75"/>
      <c r="I39" s="74"/>
      <c r="J39" s="74"/>
      <c r="K39" s="75"/>
      <c r="L39" s="76"/>
      <c r="M39" s="121"/>
    </row>
    <row r="40" spans="1:13" s="3" customFormat="1" ht="18.75" customHeight="1" thickBot="1" x14ac:dyDescent="0.25">
      <c r="A40" s="118" t="s">
        <v>11</v>
      </c>
      <c r="B40" s="119" t="s">
        <v>13</v>
      </c>
      <c r="C40" s="119">
        <f t="shared" si="0"/>
        <v>1236</v>
      </c>
      <c r="D40" s="80"/>
      <c r="E40" s="80"/>
      <c r="F40" s="80"/>
      <c r="G40" s="80"/>
      <c r="H40" s="81"/>
      <c r="I40" s="80"/>
      <c r="J40" s="80"/>
      <c r="K40" s="81"/>
      <c r="L40" s="82"/>
      <c r="M40" s="122"/>
    </row>
    <row r="41" spans="1:13" s="3" customFormat="1" ht="18.75" customHeight="1" x14ac:dyDescent="0.2">
      <c r="A41" s="114" t="s">
        <v>16</v>
      </c>
      <c r="B41" s="115" t="s">
        <v>14</v>
      </c>
      <c r="C41" s="115">
        <f t="shared" si="0"/>
        <v>1237</v>
      </c>
      <c r="D41" s="68"/>
      <c r="E41" s="68"/>
      <c r="F41" s="68"/>
      <c r="G41" s="68"/>
      <c r="H41" s="157">
        <v>1</v>
      </c>
      <c r="I41" s="68"/>
      <c r="J41" s="68"/>
      <c r="K41" s="69"/>
      <c r="L41" s="70"/>
      <c r="M41" s="71"/>
    </row>
    <row r="42" spans="1:13" s="3" customFormat="1" ht="18.75" customHeight="1" x14ac:dyDescent="0.2">
      <c r="A42" s="116" t="s">
        <v>16</v>
      </c>
      <c r="B42" s="117" t="s">
        <v>14</v>
      </c>
      <c r="C42" s="117">
        <f t="shared" si="0"/>
        <v>1238</v>
      </c>
      <c r="D42" s="74"/>
      <c r="E42" s="74"/>
      <c r="F42" s="74"/>
      <c r="G42" s="74"/>
      <c r="H42" s="158">
        <v>1</v>
      </c>
      <c r="I42" s="74"/>
      <c r="J42" s="74"/>
      <c r="K42" s="75"/>
      <c r="L42" s="76"/>
      <c r="M42" s="77"/>
    </row>
    <row r="43" spans="1:13" s="3" customFormat="1" ht="18.75" customHeight="1" thickBot="1" x14ac:dyDescent="0.25">
      <c r="A43" s="118" t="s">
        <v>16</v>
      </c>
      <c r="B43" s="119" t="s">
        <v>14</v>
      </c>
      <c r="C43" s="119">
        <f t="shared" si="0"/>
        <v>1239</v>
      </c>
      <c r="D43" s="80"/>
      <c r="E43" s="80"/>
      <c r="F43" s="80"/>
      <c r="G43" s="80"/>
      <c r="H43" s="159">
        <v>1</v>
      </c>
      <c r="I43" s="80"/>
      <c r="J43" s="80"/>
      <c r="K43" s="81"/>
      <c r="L43" s="82"/>
      <c r="M43" s="83"/>
    </row>
    <row r="44" spans="1:13" s="3" customFormat="1" ht="18.75" customHeight="1" x14ac:dyDescent="0.2">
      <c r="A44" s="114" t="s">
        <v>11</v>
      </c>
      <c r="B44" s="115" t="s">
        <v>14</v>
      </c>
      <c r="C44" s="115">
        <f t="shared" si="0"/>
        <v>1240</v>
      </c>
      <c r="D44" s="68"/>
      <c r="E44" s="68"/>
      <c r="F44" s="68"/>
      <c r="G44" s="68"/>
      <c r="H44" s="69"/>
      <c r="I44" s="68"/>
      <c r="J44" s="68"/>
      <c r="K44" s="69"/>
      <c r="L44" s="70"/>
      <c r="M44" s="71"/>
    </row>
    <row r="45" spans="1:13" s="3" customFormat="1" ht="18.75" customHeight="1" x14ac:dyDescent="0.2">
      <c r="A45" s="116" t="s">
        <v>11</v>
      </c>
      <c r="B45" s="117" t="s">
        <v>14</v>
      </c>
      <c r="C45" s="117">
        <f t="shared" si="0"/>
        <v>1241</v>
      </c>
      <c r="D45" s="74"/>
      <c r="E45" s="74"/>
      <c r="F45" s="74"/>
      <c r="G45" s="74"/>
      <c r="H45" s="75"/>
      <c r="I45" s="74"/>
      <c r="J45" s="74"/>
      <c r="K45" s="75"/>
      <c r="L45" s="76"/>
      <c r="M45" s="77"/>
    </row>
    <row r="46" spans="1:13" s="3" customFormat="1" ht="18.75" customHeight="1" thickBot="1" x14ac:dyDescent="0.25">
      <c r="A46" s="118" t="s">
        <v>11</v>
      </c>
      <c r="B46" s="119" t="s">
        <v>14</v>
      </c>
      <c r="C46" s="119">
        <f t="shared" si="0"/>
        <v>1242</v>
      </c>
      <c r="D46" s="80"/>
      <c r="E46" s="80"/>
      <c r="F46" s="80"/>
      <c r="G46" s="80"/>
      <c r="H46" s="81"/>
      <c r="I46" s="80"/>
      <c r="J46" s="80"/>
      <c r="K46" s="81"/>
      <c r="L46" s="82"/>
      <c r="M46" s="83"/>
    </row>
    <row r="47" spans="1:13" s="3" customFormat="1" ht="18.75" customHeight="1" x14ac:dyDescent="0.2">
      <c r="A47" s="126" t="s">
        <v>11</v>
      </c>
      <c r="B47" s="127" t="s">
        <v>15</v>
      </c>
      <c r="C47" s="127">
        <f t="shared" si="0"/>
        <v>1243</v>
      </c>
      <c r="D47" s="96"/>
      <c r="E47" s="96"/>
      <c r="F47" s="96"/>
      <c r="G47" s="96"/>
      <c r="H47" s="97"/>
      <c r="I47" s="96"/>
      <c r="J47" s="96"/>
      <c r="K47" s="97"/>
      <c r="L47" s="98"/>
      <c r="M47" s="120"/>
    </row>
    <row r="48" spans="1:13" s="3" customFormat="1" ht="18.75" customHeight="1" x14ac:dyDescent="0.2">
      <c r="A48" s="116" t="s">
        <v>11</v>
      </c>
      <c r="B48" s="117" t="s">
        <v>15</v>
      </c>
      <c r="C48" s="117">
        <f t="shared" si="0"/>
        <v>1244</v>
      </c>
      <c r="D48" s="74"/>
      <c r="E48" s="74"/>
      <c r="F48" s="74"/>
      <c r="G48" s="74"/>
      <c r="H48" s="75"/>
      <c r="I48" s="74"/>
      <c r="J48" s="74"/>
      <c r="K48" s="75"/>
      <c r="L48" s="76"/>
      <c r="M48" s="121"/>
    </row>
    <row r="49" spans="1:13" s="3" customFormat="1" ht="18.75" customHeight="1" thickBot="1" x14ac:dyDescent="0.25">
      <c r="A49" s="118" t="s">
        <v>11</v>
      </c>
      <c r="B49" s="119" t="s">
        <v>15</v>
      </c>
      <c r="C49" s="119">
        <f t="shared" si="0"/>
        <v>1245</v>
      </c>
      <c r="D49" s="80"/>
      <c r="E49" s="80"/>
      <c r="F49" s="80"/>
      <c r="G49" s="80"/>
      <c r="H49" s="81"/>
      <c r="I49" s="80"/>
      <c r="J49" s="80"/>
      <c r="K49" s="81"/>
      <c r="L49" s="82"/>
      <c r="M49" s="122"/>
    </row>
    <row r="50" spans="1:13" s="3" customFormat="1" ht="18.75" customHeight="1" x14ac:dyDescent="0.2">
      <c r="A50" s="114" t="s">
        <v>11</v>
      </c>
      <c r="B50" s="115" t="s">
        <v>26</v>
      </c>
      <c r="C50" s="115">
        <f t="shared" si="0"/>
        <v>1246</v>
      </c>
      <c r="D50" s="68"/>
      <c r="E50" s="68"/>
      <c r="F50" s="68"/>
      <c r="G50" s="68"/>
      <c r="H50" s="69"/>
      <c r="I50" s="68"/>
      <c r="J50" s="68"/>
      <c r="K50" s="69"/>
      <c r="L50" s="70"/>
      <c r="M50" s="120"/>
    </row>
    <row r="51" spans="1:13" s="3" customFormat="1" ht="18.75" customHeight="1" thickBot="1" x14ac:dyDescent="0.25">
      <c r="A51" s="118" t="s">
        <v>11</v>
      </c>
      <c r="B51" s="119" t="s">
        <v>26</v>
      </c>
      <c r="C51" s="119">
        <f t="shared" si="0"/>
        <v>1247</v>
      </c>
      <c r="D51" s="80"/>
      <c r="E51" s="80"/>
      <c r="F51" s="80"/>
      <c r="G51" s="80"/>
      <c r="H51" s="81"/>
      <c r="I51" s="80"/>
      <c r="J51" s="80"/>
      <c r="K51" s="81"/>
      <c r="L51" s="82"/>
      <c r="M51" s="122"/>
    </row>
    <row r="52" spans="1:13" s="3" customFormat="1" ht="18.75" customHeight="1" x14ac:dyDescent="0.2">
      <c r="A52" s="126" t="s">
        <v>11</v>
      </c>
      <c r="B52" s="127" t="s">
        <v>25</v>
      </c>
      <c r="C52" s="96"/>
      <c r="D52" s="96"/>
      <c r="E52" s="96"/>
      <c r="F52" s="96"/>
      <c r="G52" s="96"/>
      <c r="H52" s="97"/>
      <c r="I52" s="96"/>
      <c r="J52" s="96"/>
      <c r="K52" s="128"/>
      <c r="L52" s="98"/>
      <c r="M52" s="120"/>
    </row>
    <row r="53" spans="1:13" s="3" customFormat="1" ht="18.75" customHeight="1" x14ac:dyDescent="0.2">
      <c r="A53" s="116" t="s">
        <v>11</v>
      </c>
      <c r="B53" s="117" t="s">
        <v>25</v>
      </c>
      <c r="C53" s="74"/>
      <c r="D53" s="74"/>
      <c r="E53" s="74"/>
      <c r="F53" s="74"/>
      <c r="G53" s="74"/>
      <c r="H53" s="75"/>
      <c r="I53" s="74"/>
      <c r="J53" s="74"/>
      <c r="K53" s="129"/>
      <c r="L53" s="76"/>
      <c r="M53" s="121"/>
    </row>
    <row r="54" spans="1:13" s="3" customFormat="1" ht="18.75" customHeight="1" x14ac:dyDescent="0.2">
      <c r="A54" s="116" t="s">
        <v>11</v>
      </c>
      <c r="B54" s="117" t="s">
        <v>25</v>
      </c>
      <c r="C54" s="74"/>
      <c r="D54" s="74"/>
      <c r="E54" s="74"/>
      <c r="F54" s="74"/>
      <c r="G54" s="74"/>
      <c r="H54" s="75"/>
      <c r="I54" s="74"/>
      <c r="J54" s="74"/>
      <c r="K54" s="129"/>
      <c r="L54" s="76"/>
      <c r="M54" s="121"/>
    </row>
    <row r="55" spans="1:13" s="3" customFormat="1" ht="18.75" customHeight="1" x14ac:dyDescent="0.2">
      <c r="A55" s="116" t="s">
        <v>11</v>
      </c>
      <c r="B55" s="117" t="s">
        <v>25</v>
      </c>
      <c r="C55" s="74"/>
      <c r="D55" s="74"/>
      <c r="E55" s="74"/>
      <c r="F55" s="74"/>
      <c r="G55" s="74"/>
      <c r="H55" s="75"/>
      <c r="I55" s="74"/>
      <c r="J55" s="74"/>
      <c r="K55" s="129"/>
      <c r="L55" s="76"/>
      <c r="M55" s="121"/>
    </row>
    <row r="56" spans="1:13" s="3" customFormat="1" ht="18.75" customHeight="1" x14ac:dyDescent="0.2">
      <c r="A56" s="116" t="s">
        <v>11</v>
      </c>
      <c r="B56" s="117" t="s">
        <v>25</v>
      </c>
      <c r="C56" s="74"/>
      <c r="D56" s="74"/>
      <c r="E56" s="74"/>
      <c r="F56" s="74"/>
      <c r="G56" s="74"/>
      <c r="H56" s="75"/>
      <c r="I56" s="74"/>
      <c r="J56" s="74"/>
      <c r="K56" s="129"/>
      <c r="L56" s="76"/>
      <c r="M56" s="121"/>
    </row>
    <row r="57" spans="1:13" s="3" customFormat="1" ht="18.75" customHeight="1" thickBot="1" x14ac:dyDescent="0.25">
      <c r="A57" s="118" t="s">
        <v>11</v>
      </c>
      <c r="B57" s="119" t="s">
        <v>25</v>
      </c>
      <c r="C57" s="80"/>
      <c r="D57" s="80"/>
      <c r="E57" s="80"/>
      <c r="F57" s="80"/>
      <c r="G57" s="80"/>
      <c r="H57" s="81"/>
      <c r="I57" s="80"/>
      <c r="J57" s="80"/>
      <c r="K57" s="130"/>
      <c r="L57" s="82"/>
      <c r="M57" s="122"/>
    </row>
    <row r="58" spans="1:13" s="3" customFormat="1" ht="18.75" customHeight="1" x14ac:dyDescent="0.2">
      <c r="A58" s="114" t="s">
        <v>11</v>
      </c>
      <c r="B58" s="115" t="s">
        <v>25</v>
      </c>
      <c r="C58" s="68"/>
      <c r="D58" s="68"/>
      <c r="E58" s="68"/>
      <c r="F58" s="68"/>
      <c r="G58" s="68"/>
      <c r="H58" s="69"/>
      <c r="I58" s="68"/>
      <c r="J58" s="68"/>
      <c r="K58" s="131"/>
      <c r="L58" s="70"/>
      <c r="M58" s="120"/>
    </row>
    <row r="59" spans="1:13" s="3" customFormat="1" ht="18.75" customHeight="1" x14ac:dyDescent="0.2">
      <c r="A59" s="116" t="s">
        <v>11</v>
      </c>
      <c r="B59" s="117" t="s">
        <v>25</v>
      </c>
      <c r="C59" s="74"/>
      <c r="D59" s="74"/>
      <c r="E59" s="74"/>
      <c r="F59" s="74"/>
      <c r="G59" s="74"/>
      <c r="H59" s="75"/>
      <c r="I59" s="74"/>
      <c r="J59" s="74"/>
      <c r="K59" s="129"/>
      <c r="L59" s="76"/>
      <c r="M59" s="121"/>
    </row>
    <row r="60" spans="1:13" s="3" customFormat="1" ht="18.75" customHeight="1" x14ac:dyDescent="0.2">
      <c r="A60" s="116" t="s">
        <v>11</v>
      </c>
      <c r="B60" s="117" t="s">
        <v>25</v>
      </c>
      <c r="C60" s="74"/>
      <c r="D60" s="74"/>
      <c r="E60" s="74"/>
      <c r="F60" s="74"/>
      <c r="G60" s="74"/>
      <c r="H60" s="75"/>
      <c r="I60" s="74"/>
      <c r="J60" s="74"/>
      <c r="K60" s="129"/>
      <c r="L60" s="76"/>
      <c r="M60" s="121"/>
    </row>
    <row r="61" spans="1:13" s="3" customFormat="1" ht="18.75" customHeight="1" x14ac:dyDescent="0.2">
      <c r="A61" s="116" t="s">
        <v>11</v>
      </c>
      <c r="B61" s="117" t="s">
        <v>25</v>
      </c>
      <c r="C61" s="74"/>
      <c r="D61" s="74"/>
      <c r="E61" s="74"/>
      <c r="F61" s="74"/>
      <c r="G61" s="74"/>
      <c r="H61" s="75"/>
      <c r="I61" s="74"/>
      <c r="J61" s="74"/>
      <c r="K61" s="129"/>
      <c r="L61" s="76"/>
      <c r="M61" s="121"/>
    </row>
    <row r="62" spans="1:13" s="3" customFormat="1" ht="18.75" customHeight="1" x14ac:dyDescent="0.2">
      <c r="A62" s="116" t="s">
        <v>11</v>
      </c>
      <c r="B62" s="117" t="s">
        <v>25</v>
      </c>
      <c r="C62" s="74"/>
      <c r="D62" s="74"/>
      <c r="E62" s="74"/>
      <c r="F62" s="74"/>
      <c r="G62" s="74"/>
      <c r="H62" s="75"/>
      <c r="I62" s="74"/>
      <c r="J62" s="74"/>
      <c r="K62" s="129"/>
      <c r="L62" s="76"/>
      <c r="M62" s="121"/>
    </row>
    <row r="63" spans="1:13" s="3" customFormat="1" ht="18.75" customHeight="1" thickBot="1" x14ac:dyDescent="0.25">
      <c r="A63" s="118" t="s">
        <v>11</v>
      </c>
      <c r="B63" s="119" t="s">
        <v>25</v>
      </c>
      <c r="C63" s="80"/>
      <c r="D63" s="80"/>
      <c r="E63" s="80"/>
      <c r="F63" s="80"/>
      <c r="G63" s="80"/>
      <c r="H63" s="81"/>
      <c r="I63" s="80"/>
      <c r="J63" s="80"/>
      <c r="K63" s="130"/>
      <c r="L63" s="82"/>
      <c r="M63" s="122"/>
    </row>
    <row r="64" spans="1:13" s="3" customFormat="1" ht="18.75" customHeight="1" x14ac:dyDescent="0.2">
      <c r="A64" s="114" t="s">
        <v>11</v>
      </c>
      <c r="B64" s="115" t="s">
        <v>25</v>
      </c>
      <c r="C64" s="68"/>
      <c r="D64" s="68"/>
      <c r="E64" s="68"/>
      <c r="F64" s="68"/>
      <c r="G64" s="68"/>
      <c r="H64" s="69"/>
      <c r="I64" s="68"/>
      <c r="J64" s="68"/>
      <c r="K64" s="131"/>
      <c r="L64" s="70"/>
      <c r="M64" s="120"/>
    </row>
    <row r="65" spans="1:13" s="3" customFormat="1" ht="18.75" customHeight="1" x14ac:dyDescent="0.2">
      <c r="A65" s="116" t="s">
        <v>11</v>
      </c>
      <c r="B65" s="117" t="s">
        <v>25</v>
      </c>
      <c r="C65" s="74"/>
      <c r="D65" s="74"/>
      <c r="E65" s="74"/>
      <c r="F65" s="74"/>
      <c r="G65" s="74"/>
      <c r="H65" s="75"/>
      <c r="I65" s="74"/>
      <c r="J65" s="74"/>
      <c r="K65" s="129"/>
      <c r="L65" s="76"/>
      <c r="M65" s="121"/>
    </row>
    <row r="66" spans="1:13" s="3" customFormat="1" ht="18.75" customHeight="1" x14ac:dyDescent="0.2">
      <c r="A66" s="116" t="s">
        <v>11</v>
      </c>
      <c r="B66" s="117" t="s">
        <v>25</v>
      </c>
      <c r="C66" s="74"/>
      <c r="D66" s="74"/>
      <c r="E66" s="74"/>
      <c r="F66" s="74"/>
      <c r="G66" s="74"/>
      <c r="H66" s="75"/>
      <c r="I66" s="74"/>
      <c r="J66" s="74"/>
      <c r="K66" s="129"/>
      <c r="L66" s="76"/>
      <c r="M66" s="121"/>
    </row>
    <row r="67" spans="1:13" s="3" customFormat="1" ht="18.75" customHeight="1" x14ac:dyDescent="0.2">
      <c r="A67" s="116" t="s">
        <v>11</v>
      </c>
      <c r="B67" s="117" t="s">
        <v>25</v>
      </c>
      <c r="C67" s="74"/>
      <c r="D67" s="74"/>
      <c r="E67" s="74"/>
      <c r="F67" s="74"/>
      <c r="G67" s="74"/>
      <c r="H67" s="75"/>
      <c r="I67" s="74"/>
      <c r="J67" s="74"/>
      <c r="K67" s="129"/>
      <c r="L67" s="76"/>
      <c r="M67" s="121"/>
    </row>
    <row r="68" spans="1:13" s="3" customFormat="1" ht="18.75" customHeight="1" x14ac:dyDescent="0.2">
      <c r="A68" s="116" t="s">
        <v>11</v>
      </c>
      <c r="B68" s="117" t="s">
        <v>25</v>
      </c>
      <c r="C68" s="74"/>
      <c r="D68" s="74"/>
      <c r="E68" s="74"/>
      <c r="F68" s="74"/>
      <c r="G68" s="74"/>
      <c r="H68" s="75"/>
      <c r="I68" s="74"/>
      <c r="J68" s="74"/>
      <c r="K68" s="129"/>
      <c r="L68" s="76"/>
      <c r="M68" s="121"/>
    </row>
    <row r="69" spans="1:13" s="3" customFormat="1" ht="18.75" customHeight="1" thickBot="1" x14ac:dyDescent="0.25">
      <c r="A69" s="118" t="s">
        <v>11</v>
      </c>
      <c r="B69" s="119" t="s">
        <v>25</v>
      </c>
      <c r="C69" s="80"/>
      <c r="D69" s="80"/>
      <c r="E69" s="80"/>
      <c r="F69" s="80"/>
      <c r="G69" s="80"/>
      <c r="H69" s="81"/>
      <c r="I69" s="80"/>
      <c r="J69" s="88"/>
      <c r="K69" s="132"/>
      <c r="L69" s="90"/>
      <c r="M69" s="125"/>
    </row>
    <row r="70" spans="1:13" ht="18.75" customHeight="1" x14ac:dyDescent="0.2">
      <c r="A70" s="103"/>
      <c r="B70" s="103"/>
      <c r="C70" s="103"/>
      <c r="D70" s="103"/>
      <c r="E70" s="103"/>
      <c r="F70" s="103"/>
      <c r="G70" s="103"/>
      <c r="H70" s="103"/>
      <c r="I70" s="103"/>
      <c r="J70" s="133" t="s">
        <v>61</v>
      </c>
      <c r="K70" s="134">
        <f>C50</f>
        <v>1246</v>
      </c>
      <c r="L70" s="164" t="str">
        <f>IF(D50="","",D50)</f>
        <v/>
      </c>
      <c r="M70" s="165"/>
    </row>
    <row r="71" spans="1:13" ht="18.75" customHeight="1" x14ac:dyDescent="0.2">
      <c r="A71" s="103"/>
      <c r="B71" s="103"/>
      <c r="C71" s="103"/>
      <c r="D71" s="103"/>
      <c r="E71" s="103"/>
      <c r="F71" s="103"/>
      <c r="G71" s="103"/>
      <c r="H71" s="103"/>
      <c r="I71" s="103"/>
      <c r="J71" s="160" t="s">
        <v>60</v>
      </c>
      <c r="K71" s="135" t="s">
        <v>56</v>
      </c>
      <c r="L71" s="107"/>
      <c r="M71" s="108"/>
    </row>
    <row r="72" spans="1:13" ht="18.75" customHeight="1" x14ac:dyDescent="0.2">
      <c r="A72" s="103"/>
      <c r="B72" s="103"/>
      <c r="C72" s="103"/>
      <c r="D72" s="103"/>
      <c r="E72" s="103"/>
      <c r="F72" s="103"/>
      <c r="G72" s="103"/>
      <c r="H72" s="103"/>
      <c r="I72" s="103"/>
      <c r="J72" s="160"/>
      <c r="K72" s="135" t="s">
        <v>57</v>
      </c>
      <c r="L72" s="107"/>
      <c r="M72" s="136"/>
    </row>
    <row r="73" spans="1:13" ht="18.75" customHeight="1" x14ac:dyDescent="0.2">
      <c r="A73" s="103"/>
      <c r="B73" s="103"/>
      <c r="C73" s="103"/>
      <c r="D73" s="103"/>
      <c r="E73" s="103"/>
      <c r="F73" s="103"/>
      <c r="G73" s="103"/>
      <c r="H73" s="103"/>
      <c r="I73" s="103"/>
      <c r="J73" s="160"/>
      <c r="K73" s="135" t="s">
        <v>58</v>
      </c>
      <c r="L73" s="107"/>
      <c r="M73" s="136"/>
    </row>
    <row r="74" spans="1:13" ht="18.75" customHeight="1" x14ac:dyDescent="0.2">
      <c r="A74" s="103"/>
      <c r="B74" s="103"/>
      <c r="C74" s="103"/>
      <c r="D74" s="103"/>
      <c r="E74" s="103"/>
      <c r="F74" s="103"/>
      <c r="G74" s="103"/>
      <c r="H74" s="103"/>
      <c r="I74" s="103"/>
      <c r="J74" s="160"/>
      <c r="K74" s="135" t="s">
        <v>59</v>
      </c>
      <c r="L74" s="107"/>
      <c r="M74" s="136"/>
    </row>
    <row r="75" spans="1:13" ht="18.75" customHeight="1" x14ac:dyDescent="0.2">
      <c r="A75" s="103"/>
      <c r="B75" s="103"/>
      <c r="C75" s="103"/>
      <c r="D75" s="103"/>
      <c r="E75" s="103"/>
      <c r="F75" s="103"/>
      <c r="G75" s="103"/>
      <c r="H75" s="103"/>
      <c r="I75" s="103"/>
      <c r="J75" s="137" t="s">
        <v>62</v>
      </c>
      <c r="K75" s="135">
        <f>C51</f>
        <v>1247</v>
      </c>
      <c r="L75" s="166"/>
      <c r="M75" s="167"/>
    </row>
    <row r="76" spans="1:13" ht="18.75" customHeight="1" x14ac:dyDescent="0.2">
      <c r="A76" s="103"/>
      <c r="B76" s="103"/>
      <c r="C76" s="103"/>
      <c r="D76" s="103"/>
      <c r="E76" s="103"/>
      <c r="F76" s="103"/>
      <c r="G76" s="103"/>
      <c r="H76" s="103"/>
      <c r="I76" s="103"/>
      <c r="J76" s="160" t="s">
        <v>60</v>
      </c>
      <c r="K76" s="135" t="s">
        <v>56</v>
      </c>
      <c r="L76" s="107"/>
      <c r="M76" s="108"/>
    </row>
    <row r="77" spans="1:13" ht="18.75" customHeight="1" x14ac:dyDescent="0.2">
      <c r="A77" s="103"/>
      <c r="B77" s="103"/>
      <c r="C77" s="103"/>
      <c r="D77" s="103"/>
      <c r="E77" s="103"/>
      <c r="F77" s="103"/>
      <c r="G77" s="103"/>
      <c r="H77" s="103"/>
      <c r="I77" s="103"/>
      <c r="J77" s="160"/>
      <c r="K77" s="135" t="s">
        <v>57</v>
      </c>
      <c r="L77" s="107"/>
      <c r="M77" s="136"/>
    </row>
    <row r="78" spans="1:13" ht="18.75" customHeight="1" x14ac:dyDescent="0.2">
      <c r="A78" s="103"/>
      <c r="B78" s="103"/>
      <c r="C78" s="103"/>
      <c r="D78" s="103"/>
      <c r="E78" s="103"/>
      <c r="F78" s="103"/>
      <c r="G78" s="103"/>
      <c r="H78" s="103"/>
      <c r="I78" s="103"/>
      <c r="J78" s="160"/>
      <c r="K78" s="135" t="s">
        <v>58</v>
      </c>
      <c r="L78" s="107"/>
      <c r="M78" s="136"/>
    </row>
    <row r="79" spans="1:13" ht="18.75" customHeight="1" thickBo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61"/>
      <c r="K79" s="138" t="s">
        <v>59</v>
      </c>
      <c r="L79" s="112"/>
      <c r="M79" s="139"/>
    </row>
  </sheetData>
  <mergeCells count="6">
    <mergeCell ref="J76:J79"/>
    <mergeCell ref="A1:I1"/>
    <mergeCell ref="A2:I2"/>
    <mergeCell ref="J71:J74"/>
    <mergeCell ref="L70:M70"/>
    <mergeCell ref="L75:M75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9 E5:E69"/>
    <dataValidation type="list" imeMode="halfAlpha" allowBlank="1" showInputMessage="1" showErrorMessage="1" errorTitle="エラー" error="正しい学年を入力してください。" sqref="H5:H69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51">
      <formula1>"○"</formula1>
    </dataValidation>
    <dataValidation imeMode="halfAlpha" allowBlank="1" showInputMessage="1" showErrorMessage="1" sqref="L71:M74 L76:M79 K70:K79 C5:C69 L5:M69"/>
    <dataValidation type="list" imeMode="hiragana" allowBlank="1" showInputMessage="1" showErrorMessage="1" errorTitle="エラー" error="氏名に外字が含まれる場合のみ&quot;○&quot;を入力してください。" sqref="J5:J69">
      <formula1>"○"</formula1>
    </dataValidation>
    <dataValidation imeMode="hiragana" allowBlank="1" showInputMessage="1" showErrorMessage="1" sqref="L75 L70 D5:D69 I5:I69 F5:F69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showGridLines="0" view="pageBreakPreview" zoomScale="95" zoomScaleNormal="100" zoomScaleSheetLayoutView="95" workbookViewId="0">
      <pane ySplit="4" topLeftCell="A5" activePane="bottomLeft" state="frozen"/>
      <selection sqref="A1:I1"/>
      <selection pane="bottomLeft" activeCell="H35" sqref="H35"/>
    </sheetView>
  </sheetViews>
  <sheetFormatPr defaultColWidth="7.453125" defaultRowHeight="13" x14ac:dyDescent="0.2"/>
  <cols>
    <col min="1" max="1" width="5.453125" style="3" customWidth="1"/>
    <col min="2" max="3" width="9.453125" style="3" customWidth="1"/>
    <col min="4" max="4" width="16.08984375" style="3" customWidth="1"/>
    <col min="5" max="5" width="15" style="3" customWidth="1"/>
    <col min="6" max="7" width="11.6328125" style="3" customWidth="1"/>
    <col min="8" max="8" width="5.453125" style="3" customWidth="1"/>
    <col min="9" max="9" width="31.6328125" style="3" customWidth="1"/>
    <col min="10" max="10" width="6.7265625" style="3" customWidth="1"/>
    <col min="11" max="11" width="8.7265625" style="3" customWidth="1"/>
    <col min="12" max="12" width="9.453125" style="3" customWidth="1"/>
    <col min="13" max="13" width="5.6328125" style="3" customWidth="1"/>
    <col min="14" max="14" width="7.453125" style="3"/>
    <col min="15" max="15" width="3.453125" style="3" hidden="1" customWidth="1"/>
    <col min="16" max="16" width="7.453125" style="3" hidden="1" customWidth="1"/>
    <col min="17" max="16384" width="7.453125" style="3"/>
  </cols>
  <sheetData>
    <row r="1" spans="1:16" ht="28" x14ac:dyDescent="0.2">
      <c r="A1" s="162" t="str">
        <f>男子!A1</f>
        <v>第４６回関東中学校陸上競技大会　参加申込一覧</v>
      </c>
      <c r="B1" s="162"/>
      <c r="C1" s="162"/>
      <c r="D1" s="162"/>
      <c r="E1" s="162"/>
      <c r="F1" s="162"/>
      <c r="G1" s="162"/>
      <c r="H1" s="162"/>
      <c r="I1" s="163"/>
      <c r="J1" s="1" t="s">
        <v>30</v>
      </c>
      <c r="K1" s="2" t="s">
        <v>29</v>
      </c>
    </row>
    <row r="2" spans="1:16" ht="28.5" thickBot="1" x14ac:dyDescent="0.25">
      <c r="A2" s="162" t="s">
        <v>44</v>
      </c>
      <c r="B2" s="162"/>
      <c r="C2" s="162"/>
      <c r="D2" s="162"/>
      <c r="E2" s="162"/>
      <c r="F2" s="162"/>
      <c r="G2" s="162"/>
      <c r="H2" s="162"/>
      <c r="I2" s="163"/>
      <c r="J2" s="24">
        <v>12</v>
      </c>
      <c r="K2" s="4" t="str">
        <f>IF(J2="","",VLOOKUP(J2,O5:P12,2))</f>
        <v>千葉</v>
      </c>
    </row>
    <row r="3" spans="1:16" ht="18" customHeight="1" thickBot="1" x14ac:dyDescent="0.25"/>
    <row r="4" spans="1:16" ht="36" customHeight="1" thickBot="1" x14ac:dyDescent="0.25">
      <c r="A4" s="5" t="s">
        <v>0</v>
      </c>
      <c r="B4" s="6" t="s">
        <v>1</v>
      </c>
      <c r="C4" s="6" t="s">
        <v>9</v>
      </c>
      <c r="D4" s="6" t="s">
        <v>3</v>
      </c>
      <c r="E4" s="6" t="s">
        <v>4</v>
      </c>
      <c r="F4" s="6" t="s">
        <v>7</v>
      </c>
      <c r="G4" s="7" t="s">
        <v>27</v>
      </c>
      <c r="H4" s="6" t="s">
        <v>2</v>
      </c>
      <c r="I4" s="6" t="s">
        <v>6</v>
      </c>
      <c r="J4" s="7" t="s">
        <v>47</v>
      </c>
      <c r="K4" s="7" t="s">
        <v>28</v>
      </c>
      <c r="L4" s="6" t="s">
        <v>8</v>
      </c>
      <c r="M4" s="8" t="s">
        <v>10</v>
      </c>
    </row>
    <row r="5" spans="1:16" ht="18.75" customHeight="1" x14ac:dyDescent="0.2">
      <c r="A5" s="66" t="s">
        <v>16</v>
      </c>
      <c r="B5" s="67" t="s">
        <v>5</v>
      </c>
      <c r="C5" s="67">
        <f>IF($J$2="","",$J$2*100+1)</f>
        <v>1201</v>
      </c>
      <c r="D5" s="68"/>
      <c r="E5" s="68"/>
      <c r="F5" s="68"/>
      <c r="G5" s="68"/>
      <c r="H5" s="67">
        <v>1</v>
      </c>
      <c r="I5" s="68"/>
      <c r="J5" s="68"/>
      <c r="K5" s="69"/>
      <c r="L5" s="70"/>
      <c r="M5" s="71"/>
      <c r="O5" s="3">
        <v>8</v>
      </c>
      <c r="P5" s="3" t="s">
        <v>32</v>
      </c>
    </row>
    <row r="6" spans="1:16" ht="18.75" customHeight="1" x14ac:dyDescent="0.2">
      <c r="A6" s="72" t="s">
        <v>16</v>
      </c>
      <c r="B6" s="73" t="s">
        <v>5</v>
      </c>
      <c r="C6" s="73">
        <f>IF(C5="","",C5+1)</f>
        <v>1202</v>
      </c>
      <c r="D6" s="74"/>
      <c r="E6" s="74"/>
      <c r="F6" s="74"/>
      <c r="G6" s="74"/>
      <c r="H6" s="73">
        <v>1</v>
      </c>
      <c r="I6" s="74"/>
      <c r="J6" s="74"/>
      <c r="K6" s="75"/>
      <c r="L6" s="76"/>
      <c r="M6" s="77"/>
      <c r="O6" s="3">
        <v>9</v>
      </c>
      <c r="P6" s="3" t="s">
        <v>33</v>
      </c>
    </row>
    <row r="7" spans="1:16" ht="18.75" customHeight="1" thickBot="1" x14ac:dyDescent="0.25">
      <c r="A7" s="78" t="s">
        <v>16</v>
      </c>
      <c r="B7" s="79" t="s">
        <v>5</v>
      </c>
      <c r="C7" s="79">
        <f t="shared" ref="C7:C42" si="0">IF(C6="","",C6+1)</f>
        <v>1203</v>
      </c>
      <c r="D7" s="80"/>
      <c r="E7" s="80"/>
      <c r="F7" s="80"/>
      <c r="G7" s="80"/>
      <c r="H7" s="79">
        <v>1</v>
      </c>
      <c r="I7" s="80"/>
      <c r="J7" s="80"/>
      <c r="K7" s="81"/>
      <c r="L7" s="82"/>
      <c r="M7" s="83"/>
      <c r="O7" s="3">
        <v>10</v>
      </c>
      <c r="P7" s="3" t="s">
        <v>34</v>
      </c>
    </row>
    <row r="8" spans="1:16" ht="18.75" customHeight="1" x14ac:dyDescent="0.2">
      <c r="A8" s="66" t="s">
        <v>17</v>
      </c>
      <c r="B8" s="67" t="s">
        <v>5</v>
      </c>
      <c r="C8" s="67">
        <f t="shared" si="0"/>
        <v>1204</v>
      </c>
      <c r="D8" s="68"/>
      <c r="E8" s="68"/>
      <c r="F8" s="68"/>
      <c r="G8" s="68"/>
      <c r="H8" s="67">
        <v>2</v>
      </c>
      <c r="I8" s="68"/>
      <c r="J8" s="68"/>
      <c r="K8" s="69"/>
      <c r="L8" s="70"/>
      <c r="M8" s="71"/>
      <c r="O8" s="3">
        <v>11</v>
      </c>
      <c r="P8" s="3" t="s">
        <v>35</v>
      </c>
    </row>
    <row r="9" spans="1:16" ht="18.75" customHeight="1" x14ac:dyDescent="0.2">
      <c r="A9" s="72" t="s">
        <v>17</v>
      </c>
      <c r="B9" s="73" t="s">
        <v>5</v>
      </c>
      <c r="C9" s="73">
        <f t="shared" si="0"/>
        <v>1205</v>
      </c>
      <c r="D9" s="74"/>
      <c r="E9" s="74"/>
      <c r="F9" s="74"/>
      <c r="G9" s="74"/>
      <c r="H9" s="73">
        <v>2</v>
      </c>
      <c r="I9" s="74"/>
      <c r="J9" s="74"/>
      <c r="K9" s="75"/>
      <c r="L9" s="76"/>
      <c r="M9" s="77"/>
      <c r="O9" s="3">
        <v>12</v>
      </c>
      <c r="P9" s="3" t="s">
        <v>36</v>
      </c>
    </row>
    <row r="10" spans="1:16" ht="18.75" customHeight="1" thickBot="1" x14ac:dyDescent="0.25">
      <c r="A10" s="78" t="s">
        <v>17</v>
      </c>
      <c r="B10" s="79" t="s">
        <v>5</v>
      </c>
      <c r="C10" s="79">
        <f t="shared" si="0"/>
        <v>1206</v>
      </c>
      <c r="D10" s="80"/>
      <c r="E10" s="80"/>
      <c r="F10" s="80"/>
      <c r="G10" s="80"/>
      <c r="H10" s="79">
        <v>2</v>
      </c>
      <c r="I10" s="80"/>
      <c r="J10" s="80"/>
      <c r="K10" s="81"/>
      <c r="L10" s="82"/>
      <c r="M10" s="83"/>
      <c r="O10" s="3">
        <v>13</v>
      </c>
      <c r="P10" s="3" t="s">
        <v>37</v>
      </c>
    </row>
    <row r="11" spans="1:16" ht="18.75" customHeight="1" x14ac:dyDescent="0.2">
      <c r="A11" s="66" t="s">
        <v>18</v>
      </c>
      <c r="B11" s="67" t="s">
        <v>5</v>
      </c>
      <c r="C11" s="67">
        <f t="shared" si="0"/>
        <v>1207</v>
      </c>
      <c r="D11" s="68"/>
      <c r="E11" s="68"/>
      <c r="F11" s="68"/>
      <c r="G11" s="68"/>
      <c r="H11" s="67">
        <v>3</v>
      </c>
      <c r="I11" s="68"/>
      <c r="J11" s="68"/>
      <c r="K11" s="69"/>
      <c r="L11" s="70"/>
      <c r="M11" s="71"/>
      <c r="O11" s="3">
        <v>14</v>
      </c>
      <c r="P11" s="3" t="s">
        <v>38</v>
      </c>
    </row>
    <row r="12" spans="1:16" ht="18.75" customHeight="1" x14ac:dyDescent="0.2">
      <c r="A12" s="72" t="s">
        <v>18</v>
      </c>
      <c r="B12" s="73" t="s">
        <v>5</v>
      </c>
      <c r="C12" s="73">
        <f t="shared" si="0"/>
        <v>1208</v>
      </c>
      <c r="D12" s="74"/>
      <c r="E12" s="74"/>
      <c r="F12" s="74"/>
      <c r="G12" s="74"/>
      <c r="H12" s="73">
        <v>3</v>
      </c>
      <c r="I12" s="74"/>
      <c r="J12" s="74"/>
      <c r="K12" s="75"/>
      <c r="L12" s="76"/>
      <c r="M12" s="77"/>
      <c r="O12" s="3">
        <v>15</v>
      </c>
      <c r="P12" s="3" t="s">
        <v>39</v>
      </c>
    </row>
    <row r="13" spans="1:16" ht="18.75" customHeight="1" thickBot="1" x14ac:dyDescent="0.25">
      <c r="A13" s="78" t="s">
        <v>18</v>
      </c>
      <c r="B13" s="79" t="s">
        <v>5</v>
      </c>
      <c r="C13" s="79">
        <f t="shared" si="0"/>
        <v>1209</v>
      </c>
      <c r="D13" s="80"/>
      <c r="E13" s="80"/>
      <c r="F13" s="80"/>
      <c r="G13" s="80"/>
      <c r="H13" s="79">
        <v>3</v>
      </c>
      <c r="I13" s="80"/>
      <c r="J13" s="80"/>
      <c r="K13" s="81"/>
      <c r="L13" s="82"/>
      <c r="M13" s="83"/>
    </row>
    <row r="14" spans="1:16" ht="18.75" customHeight="1" x14ac:dyDescent="0.2">
      <c r="A14" s="66" t="s">
        <v>11</v>
      </c>
      <c r="B14" s="67" t="s">
        <v>19</v>
      </c>
      <c r="C14" s="67">
        <f t="shared" si="0"/>
        <v>1210</v>
      </c>
      <c r="D14" s="68"/>
      <c r="E14" s="68"/>
      <c r="F14" s="68"/>
      <c r="G14" s="68"/>
      <c r="H14" s="69"/>
      <c r="I14" s="68"/>
      <c r="J14" s="68"/>
      <c r="K14" s="69"/>
      <c r="L14" s="70"/>
      <c r="M14" s="71"/>
    </row>
    <row r="15" spans="1:16" ht="18.75" customHeight="1" x14ac:dyDescent="0.2">
      <c r="A15" s="72" t="s">
        <v>11</v>
      </c>
      <c r="B15" s="73" t="s">
        <v>19</v>
      </c>
      <c r="C15" s="73">
        <f t="shared" si="0"/>
        <v>1211</v>
      </c>
      <c r="D15" s="74"/>
      <c r="E15" s="74"/>
      <c r="F15" s="74"/>
      <c r="G15" s="74"/>
      <c r="H15" s="75"/>
      <c r="I15" s="74"/>
      <c r="J15" s="74"/>
      <c r="K15" s="75"/>
      <c r="L15" s="76"/>
      <c r="M15" s="77"/>
    </row>
    <row r="16" spans="1:16" ht="18.75" customHeight="1" thickBot="1" x14ac:dyDescent="0.25">
      <c r="A16" s="78" t="s">
        <v>11</v>
      </c>
      <c r="B16" s="79" t="s">
        <v>19</v>
      </c>
      <c r="C16" s="79">
        <f t="shared" si="0"/>
        <v>1212</v>
      </c>
      <c r="D16" s="80"/>
      <c r="E16" s="80"/>
      <c r="F16" s="80"/>
      <c r="G16" s="80"/>
      <c r="H16" s="81"/>
      <c r="I16" s="80"/>
      <c r="J16" s="80"/>
      <c r="K16" s="81"/>
      <c r="L16" s="82"/>
      <c r="M16" s="83"/>
    </row>
    <row r="17" spans="1:13" ht="18.75" customHeight="1" x14ac:dyDescent="0.2">
      <c r="A17" s="66" t="s">
        <v>16</v>
      </c>
      <c r="B17" s="67" t="s">
        <v>21</v>
      </c>
      <c r="C17" s="67">
        <f t="shared" si="0"/>
        <v>1213</v>
      </c>
      <c r="D17" s="68"/>
      <c r="E17" s="68"/>
      <c r="F17" s="68"/>
      <c r="G17" s="68"/>
      <c r="H17" s="67">
        <v>1</v>
      </c>
      <c r="I17" s="68"/>
      <c r="J17" s="68"/>
      <c r="K17" s="69"/>
      <c r="L17" s="70"/>
      <c r="M17" s="84"/>
    </row>
    <row r="18" spans="1:13" ht="18.75" customHeight="1" x14ac:dyDescent="0.2">
      <c r="A18" s="72" t="s">
        <v>16</v>
      </c>
      <c r="B18" s="73" t="s">
        <v>21</v>
      </c>
      <c r="C18" s="73">
        <f t="shared" si="0"/>
        <v>1214</v>
      </c>
      <c r="D18" s="74"/>
      <c r="E18" s="74"/>
      <c r="F18" s="74"/>
      <c r="G18" s="74"/>
      <c r="H18" s="73">
        <v>1</v>
      </c>
      <c r="I18" s="74"/>
      <c r="J18" s="74"/>
      <c r="K18" s="75"/>
      <c r="L18" s="76"/>
      <c r="M18" s="85"/>
    </row>
    <row r="19" spans="1:13" ht="18.75" customHeight="1" thickBot="1" x14ac:dyDescent="0.25">
      <c r="A19" s="86" t="s">
        <v>16</v>
      </c>
      <c r="B19" s="87" t="s">
        <v>21</v>
      </c>
      <c r="C19" s="87">
        <f t="shared" si="0"/>
        <v>1215</v>
      </c>
      <c r="D19" s="88"/>
      <c r="E19" s="88"/>
      <c r="F19" s="88"/>
      <c r="G19" s="88"/>
      <c r="H19" s="79">
        <v>1</v>
      </c>
      <c r="I19" s="88"/>
      <c r="J19" s="88"/>
      <c r="K19" s="89"/>
      <c r="L19" s="90"/>
      <c r="M19" s="91"/>
    </row>
    <row r="20" spans="1:13" ht="18.75" customHeight="1" x14ac:dyDescent="0.2">
      <c r="A20" s="66" t="s">
        <v>11</v>
      </c>
      <c r="B20" s="67" t="s">
        <v>21</v>
      </c>
      <c r="C20" s="67">
        <f t="shared" si="0"/>
        <v>1216</v>
      </c>
      <c r="D20" s="68"/>
      <c r="E20" s="68"/>
      <c r="F20" s="68"/>
      <c r="G20" s="68"/>
      <c r="H20" s="69"/>
      <c r="I20" s="68"/>
      <c r="J20" s="68"/>
      <c r="K20" s="69"/>
      <c r="L20" s="70"/>
      <c r="M20" s="84"/>
    </row>
    <row r="21" spans="1:13" ht="18.75" customHeight="1" x14ac:dyDescent="0.2">
      <c r="A21" s="72" t="s">
        <v>11</v>
      </c>
      <c r="B21" s="73" t="s">
        <v>21</v>
      </c>
      <c r="C21" s="73">
        <f t="shared" si="0"/>
        <v>1217</v>
      </c>
      <c r="D21" s="74"/>
      <c r="E21" s="74"/>
      <c r="F21" s="74"/>
      <c r="G21" s="74"/>
      <c r="H21" s="75"/>
      <c r="I21" s="74"/>
      <c r="J21" s="74"/>
      <c r="K21" s="75"/>
      <c r="L21" s="76"/>
      <c r="M21" s="85"/>
    </row>
    <row r="22" spans="1:13" ht="18.75" customHeight="1" thickBot="1" x14ac:dyDescent="0.25">
      <c r="A22" s="86" t="s">
        <v>11</v>
      </c>
      <c r="B22" s="87" t="s">
        <v>21</v>
      </c>
      <c r="C22" s="87">
        <f t="shared" si="0"/>
        <v>1218</v>
      </c>
      <c r="D22" s="88"/>
      <c r="E22" s="88"/>
      <c r="F22" s="88"/>
      <c r="G22" s="88"/>
      <c r="H22" s="89"/>
      <c r="I22" s="88"/>
      <c r="J22" s="88"/>
      <c r="K22" s="89"/>
      <c r="L22" s="90"/>
      <c r="M22" s="91"/>
    </row>
    <row r="23" spans="1:13" ht="18.75" customHeight="1" x14ac:dyDescent="0.2">
      <c r="A23" s="66" t="s">
        <v>11</v>
      </c>
      <c r="B23" s="67" t="s">
        <v>22</v>
      </c>
      <c r="C23" s="67">
        <f t="shared" si="0"/>
        <v>1219</v>
      </c>
      <c r="D23" s="68"/>
      <c r="E23" s="68"/>
      <c r="F23" s="68"/>
      <c r="G23" s="68"/>
      <c r="H23" s="69"/>
      <c r="I23" s="68"/>
      <c r="J23" s="68"/>
      <c r="K23" s="69"/>
      <c r="L23" s="70"/>
      <c r="M23" s="84"/>
    </row>
    <row r="24" spans="1:13" ht="18.75" customHeight="1" x14ac:dyDescent="0.2">
      <c r="A24" s="72" t="s">
        <v>11</v>
      </c>
      <c r="B24" s="73" t="s">
        <v>22</v>
      </c>
      <c r="C24" s="73">
        <f t="shared" si="0"/>
        <v>1220</v>
      </c>
      <c r="D24" s="74"/>
      <c r="E24" s="74"/>
      <c r="F24" s="74"/>
      <c r="G24" s="74"/>
      <c r="H24" s="75"/>
      <c r="I24" s="74"/>
      <c r="J24" s="74"/>
      <c r="K24" s="75"/>
      <c r="L24" s="76"/>
      <c r="M24" s="85"/>
    </row>
    <row r="25" spans="1:13" ht="18.75" customHeight="1" thickBot="1" x14ac:dyDescent="0.25">
      <c r="A25" s="78" t="s">
        <v>11</v>
      </c>
      <c r="B25" s="79" t="s">
        <v>22</v>
      </c>
      <c r="C25" s="79">
        <f t="shared" si="0"/>
        <v>1221</v>
      </c>
      <c r="D25" s="80"/>
      <c r="E25" s="80"/>
      <c r="F25" s="80"/>
      <c r="G25" s="80"/>
      <c r="H25" s="81"/>
      <c r="I25" s="80"/>
      <c r="J25" s="80"/>
      <c r="K25" s="81"/>
      <c r="L25" s="82"/>
      <c r="M25" s="92"/>
    </row>
    <row r="26" spans="1:13" ht="18.75" customHeight="1" x14ac:dyDescent="0.2">
      <c r="A26" s="66" t="s">
        <v>11</v>
      </c>
      <c r="B26" s="67" t="s">
        <v>46</v>
      </c>
      <c r="C26" s="67">
        <f t="shared" si="0"/>
        <v>1222</v>
      </c>
      <c r="D26" s="68"/>
      <c r="E26" s="68"/>
      <c r="F26" s="68"/>
      <c r="G26" s="68"/>
      <c r="H26" s="69"/>
      <c r="I26" s="68"/>
      <c r="J26" s="68"/>
      <c r="K26" s="69"/>
      <c r="L26" s="70"/>
      <c r="M26" s="71"/>
    </row>
    <row r="27" spans="1:13" ht="18.75" customHeight="1" x14ac:dyDescent="0.2">
      <c r="A27" s="72" t="s">
        <v>11</v>
      </c>
      <c r="B27" s="73" t="s">
        <v>45</v>
      </c>
      <c r="C27" s="73">
        <f t="shared" si="0"/>
        <v>1223</v>
      </c>
      <c r="D27" s="74"/>
      <c r="E27" s="74"/>
      <c r="F27" s="74"/>
      <c r="G27" s="74"/>
      <c r="H27" s="75"/>
      <c r="I27" s="74"/>
      <c r="J27" s="74"/>
      <c r="K27" s="75"/>
      <c r="L27" s="76"/>
      <c r="M27" s="77"/>
    </row>
    <row r="28" spans="1:13" ht="18.75" customHeight="1" thickBot="1" x14ac:dyDescent="0.25">
      <c r="A28" s="86" t="s">
        <v>11</v>
      </c>
      <c r="B28" s="87" t="s">
        <v>45</v>
      </c>
      <c r="C28" s="87">
        <f t="shared" si="0"/>
        <v>1224</v>
      </c>
      <c r="D28" s="88"/>
      <c r="E28" s="88"/>
      <c r="F28" s="88"/>
      <c r="G28" s="88"/>
      <c r="H28" s="89"/>
      <c r="I28" s="88"/>
      <c r="J28" s="88"/>
      <c r="K28" s="89"/>
      <c r="L28" s="90"/>
      <c r="M28" s="93"/>
    </row>
    <row r="29" spans="1:13" ht="18.75" customHeight="1" x14ac:dyDescent="0.2">
      <c r="A29" s="66" t="s">
        <v>11</v>
      </c>
      <c r="B29" s="67" t="s">
        <v>12</v>
      </c>
      <c r="C29" s="67">
        <f t="shared" si="0"/>
        <v>1225</v>
      </c>
      <c r="D29" s="68"/>
      <c r="E29" s="68"/>
      <c r="F29" s="68"/>
      <c r="G29" s="68"/>
      <c r="H29" s="69"/>
      <c r="I29" s="68"/>
      <c r="J29" s="68"/>
      <c r="K29" s="69"/>
      <c r="L29" s="70"/>
      <c r="M29" s="84"/>
    </row>
    <row r="30" spans="1:13" ht="18.75" customHeight="1" x14ac:dyDescent="0.2">
      <c r="A30" s="72" t="s">
        <v>11</v>
      </c>
      <c r="B30" s="73" t="s">
        <v>12</v>
      </c>
      <c r="C30" s="73">
        <f t="shared" si="0"/>
        <v>1226</v>
      </c>
      <c r="D30" s="74"/>
      <c r="E30" s="74"/>
      <c r="F30" s="74"/>
      <c r="G30" s="74"/>
      <c r="H30" s="75"/>
      <c r="I30" s="74"/>
      <c r="J30" s="74"/>
      <c r="K30" s="75"/>
      <c r="L30" s="76"/>
      <c r="M30" s="85"/>
    </row>
    <row r="31" spans="1:13" ht="18.75" customHeight="1" thickBot="1" x14ac:dyDescent="0.25">
      <c r="A31" s="78" t="s">
        <v>11</v>
      </c>
      <c r="B31" s="79" t="s">
        <v>12</v>
      </c>
      <c r="C31" s="79">
        <f t="shared" si="0"/>
        <v>1227</v>
      </c>
      <c r="D31" s="80"/>
      <c r="E31" s="80"/>
      <c r="F31" s="80"/>
      <c r="G31" s="80"/>
      <c r="H31" s="81"/>
      <c r="I31" s="80"/>
      <c r="J31" s="80"/>
      <c r="K31" s="81"/>
      <c r="L31" s="82"/>
      <c r="M31" s="92"/>
    </row>
    <row r="32" spans="1:13" ht="18.75" customHeight="1" x14ac:dyDescent="0.2">
      <c r="A32" s="66" t="s">
        <v>16</v>
      </c>
      <c r="B32" s="67" t="s">
        <v>55</v>
      </c>
      <c r="C32" s="67">
        <f t="shared" si="0"/>
        <v>1228</v>
      </c>
      <c r="D32" s="68"/>
      <c r="E32" s="68"/>
      <c r="F32" s="68"/>
      <c r="G32" s="68"/>
      <c r="H32" s="67">
        <v>1</v>
      </c>
      <c r="I32" s="68"/>
      <c r="J32" s="68"/>
      <c r="K32" s="69"/>
      <c r="L32" s="70"/>
      <c r="M32" s="71"/>
    </row>
    <row r="33" spans="1:13" ht="18.75" customHeight="1" x14ac:dyDescent="0.2">
      <c r="A33" s="72" t="s">
        <v>16</v>
      </c>
      <c r="B33" s="73" t="s">
        <v>55</v>
      </c>
      <c r="C33" s="73">
        <f t="shared" si="0"/>
        <v>1229</v>
      </c>
      <c r="D33" s="74"/>
      <c r="E33" s="74"/>
      <c r="F33" s="74"/>
      <c r="G33" s="74"/>
      <c r="H33" s="73">
        <v>1</v>
      </c>
      <c r="I33" s="74"/>
      <c r="J33" s="74"/>
      <c r="K33" s="75"/>
      <c r="L33" s="76"/>
      <c r="M33" s="77"/>
    </row>
    <row r="34" spans="1:13" ht="18.75" customHeight="1" thickBot="1" x14ac:dyDescent="0.25">
      <c r="A34" s="78" t="s">
        <v>16</v>
      </c>
      <c r="B34" s="79" t="s">
        <v>55</v>
      </c>
      <c r="C34" s="79">
        <f t="shared" si="0"/>
        <v>1230</v>
      </c>
      <c r="D34" s="80"/>
      <c r="E34" s="80"/>
      <c r="F34" s="80"/>
      <c r="G34" s="80"/>
      <c r="H34" s="79">
        <v>1</v>
      </c>
      <c r="I34" s="80"/>
      <c r="J34" s="80"/>
      <c r="K34" s="81"/>
      <c r="L34" s="82"/>
      <c r="M34" s="83"/>
    </row>
    <row r="35" spans="1:13" ht="18.75" customHeight="1" x14ac:dyDescent="0.2">
      <c r="A35" s="66" t="s">
        <v>11</v>
      </c>
      <c r="B35" s="67" t="s">
        <v>14</v>
      </c>
      <c r="C35" s="67">
        <f t="shared" si="0"/>
        <v>1231</v>
      </c>
      <c r="D35" s="68"/>
      <c r="E35" s="68"/>
      <c r="F35" s="68"/>
      <c r="G35" s="68"/>
      <c r="H35" s="69"/>
      <c r="I35" s="68"/>
      <c r="J35" s="68"/>
      <c r="K35" s="69"/>
      <c r="L35" s="70"/>
      <c r="M35" s="71"/>
    </row>
    <row r="36" spans="1:13" ht="18.75" customHeight="1" x14ac:dyDescent="0.2">
      <c r="A36" s="72" t="s">
        <v>11</v>
      </c>
      <c r="B36" s="73" t="s">
        <v>14</v>
      </c>
      <c r="C36" s="73">
        <f t="shared" si="0"/>
        <v>1232</v>
      </c>
      <c r="D36" s="74"/>
      <c r="E36" s="74"/>
      <c r="F36" s="74"/>
      <c r="G36" s="74"/>
      <c r="H36" s="75"/>
      <c r="I36" s="74"/>
      <c r="J36" s="74"/>
      <c r="K36" s="75"/>
      <c r="L36" s="76"/>
      <c r="M36" s="77"/>
    </row>
    <row r="37" spans="1:13" ht="18.75" customHeight="1" thickBot="1" x14ac:dyDescent="0.25">
      <c r="A37" s="78" t="s">
        <v>11</v>
      </c>
      <c r="B37" s="79" t="s">
        <v>14</v>
      </c>
      <c r="C37" s="79">
        <f t="shared" si="0"/>
        <v>1233</v>
      </c>
      <c r="D37" s="80"/>
      <c r="E37" s="80"/>
      <c r="F37" s="80"/>
      <c r="G37" s="80"/>
      <c r="H37" s="81"/>
      <c r="I37" s="80"/>
      <c r="J37" s="80"/>
      <c r="K37" s="81"/>
      <c r="L37" s="82"/>
      <c r="M37" s="83"/>
    </row>
    <row r="38" spans="1:13" ht="18.75" customHeight="1" x14ac:dyDescent="0.2">
      <c r="A38" s="94" t="s">
        <v>11</v>
      </c>
      <c r="B38" s="95" t="s">
        <v>15</v>
      </c>
      <c r="C38" s="95">
        <f t="shared" si="0"/>
        <v>1234</v>
      </c>
      <c r="D38" s="96"/>
      <c r="E38" s="96"/>
      <c r="F38" s="96"/>
      <c r="G38" s="96"/>
      <c r="H38" s="97"/>
      <c r="I38" s="96"/>
      <c r="J38" s="96"/>
      <c r="K38" s="97"/>
      <c r="L38" s="98"/>
      <c r="M38" s="84"/>
    </row>
    <row r="39" spans="1:13" ht="18.75" customHeight="1" x14ac:dyDescent="0.2">
      <c r="A39" s="72" t="s">
        <v>11</v>
      </c>
      <c r="B39" s="73" t="s">
        <v>15</v>
      </c>
      <c r="C39" s="73">
        <f t="shared" si="0"/>
        <v>1235</v>
      </c>
      <c r="D39" s="74"/>
      <c r="E39" s="74"/>
      <c r="F39" s="74"/>
      <c r="G39" s="74"/>
      <c r="H39" s="75"/>
      <c r="I39" s="74"/>
      <c r="J39" s="74"/>
      <c r="K39" s="75"/>
      <c r="L39" s="76"/>
      <c r="M39" s="85"/>
    </row>
    <row r="40" spans="1:13" ht="18.75" customHeight="1" thickBot="1" x14ac:dyDescent="0.25">
      <c r="A40" s="78" t="s">
        <v>11</v>
      </c>
      <c r="B40" s="79" t="s">
        <v>15</v>
      </c>
      <c r="C40" s="79">
        <f t="shared" si="0"/>
        <v>1236</v>
      </c>
      <c r="D40" s="80"/>
      <c r="E40" s="80"/>
      <c r="F40" s="80"/>
      <c r="G40" s="80"/>
      <c r="H40" s="81"/>
      <c r="I40" s="80"/>
      <c r="J40" s="80"/>
      <c r="K40" s="81"/>
      <c r="L40" s="82"/>
      <c r="M40" s="92"/>
    </row>
    <row r="41" spans="1:13" ht="18.75" customHeight="1" x14ac:dyDescent="0.2">
      <c r="A41" s="66" t="s">
        <v>11</v>
      </c>
      <c r="B41" s="67" t="s">
        <v>26</v>
      </c>
      <c r="C41" s="67">
        <f t="shared" si="0"/>
        <v>1237</v>
      </c>
      <c r="D41" s="68"/>
      <c r="E41" s="68"/>
      <c r="F41" s="68"/>
      <c r="G41" s="68"/>
      <c r="H41" s="69"/>
      <c r="I41" s="68"/>
      <c r="J41" s="68"/>
      <c r="K41" s="69"/>
      <c r="L41" s="70"/>
      <c r="M41" s="84"/>
    </row>
    <row r="42" spans="1:13" ht="18.75" customHeight="1" thickBot="1" x14ac:dyDescent="0.25">
      <c r="A42" s="78" t="s">
        <v>11</v>
      </c>
      <c r="B42" s="79" t="s">
        <v>26</v>
      </c>
      <c r="C42" s="79">
        <f t="shared" si="0"/>
        <v>1238</v>
      </c>
      <c r="D42" s="80"/>
      <c r="E42" s="80"/>
      <c r="F42" s="80"/>
      <c r="G42" s="80"/>
      <c r="H42" s="81"/>
      <c r="I42" s="80"/>
      <c r="J42" s="80"/>
      <c r="K42" s="81"/>
      <c r="L42" s="82"/>
      <c r="M42" s="92"/>
    </row>
    <row r="43" spans="1:13" ht="18.75" customHeight="1" x14ac:dyDescent="0.2">
      <c r="A43" s="94" t="s">
        <v>11</v>
      </c>
      <c r="B43" s="95" t="s">
        <v>25</v>
      </c>
      <c r="C43" s="96"/>
      <c r="D43" s="96"/>
      <c r="E43" s="96"/>
      <c r="F43" s="96"/>
      <c r="G43" s="96"/>
      <c r="H43" s="97"/>
      <c r="I43" s="96"/>
      <c r="J43" s="96"/>
      <c r="K43" s="99"/>
      <c r="L43" s="98"/>
      <c r="M43" s="84"/>
    </row>
    <row r="44" spans="1:13" ht="18.75" customHeight="1" x14ac:dyDescent="0.2">
      <c r="A44" s="72" t="s">
        <v>11</v>
      </c>
      <c r="B44" s="73" t="s">
        <v>25</v>
      </c>
      <c r="C44" s="74"/>
      <c r="D44" s="74"/>
      <c r="E44" s="74"/>
      <c r="F44" s="74"/>
      <c r="G44" s="74"/>
      <c r="H44" s="75"/>
      <c r="I44" s="74"/>
      <c r="J44" s="74"/>
      <c r="K44" s="100"/>
      <c r="L44" s="76"/>
      <c r="M44" s="85"/>
    </row>
    <row r="45" spans="1:13" ht="18.75" customHeight="1" x14ac:dyDescent="0.2">
      <c r="A45" s="72" t="s">
        <v>11</v>
      </c>
      <c r="B45" s="73" t="s">
        <v>25</v>
      </c>
      <c r="C45" s="74"/>
      <c r="D45" s="74"/>
      <c r="E45" s="74"/>
      <c r="F45" s="74"/>
      <c r="G45" s="74"/>
      <c r="H45" s="75"/>
      <c r="I45" s="74"/>
      <c r="J45" s="74"/>
      <c r="K45" s="100"/>
      <c r="L45" s="76"/>
      <c r="M45" s="85"/>
    </row>
    <row r="46" spans="1:13" ht="18.75" customHeight="1" x14ac:dyDescent="0.2">
      <c r="A46" s="72" t="s">
        <v>11</v>
      </c>
      <c r="B46" s="73" t="s">
        <v>25</v>
      </c>
      <c r="C46" s="74"/>
      <c r="D46" s="74"/>
      <c r="E46" s="74"/>
      <c r="F46" s="74"/>
      <c r="G46" s="74"/>
      <c r="H46" s="75"/>
      <c r="I46" s="74"/>
      <c r="J46" s="74"/>
      <c r="K46" s="100"/>
      <c r="L46" s="76"/>
      <c r="M46" s="85"/>
    </row>
    <row r="47" spans="1:13" ht="18.75" customHeight="1" x14ac:dyDescent="0.2">
      <c r="A47" s="72" t="s">
        <v>11</v>
      </c>
      <c r="B47" s="73" t="s">
        <v>25</v>
      </c>
      <c r="C47" s="74"/>
      <c r="D47" s="74"/>
      <c r="E47" s="74"/>
      <c r="F47" s="74"/>
      <c r="G47" s="74"/>
      <c r="H47" s="75"/>
      <c r="I47" s="74"/>
      <c r="J47" s="74"/>
      <c r="K47" s="100"/>
      <c r="L47" s="76"/>
      <c r="M47" s="85"/>
    </row>
    <row r="48" spans="1:13" ht="18.75" customHeight="1" thickBot="1" x14ac:dyDescent="0.25">
      <c r="A48" s="78" t="s">
        <v>11</v>
      </c>
      <c r="B48" s="79" t="s">
        <v>25</v>
      </c>
      <c r="C48" s="80"/>
      <c r="D48" s="80"/>
      <c r="E48" s="80"/>
      <c r="F48" s="80"/>
      <c r="G48" s="80"/>
      <c r="H48" s="81"/>
      <c r="I48" s="80"/>
      <c r="J48" s="80"/>
      <c r="K48" s="101"/>
      <c r="L48" s="82"/>
      <c r="M48" s="92"/>
    </row>
    <row r="49" spans="1:13" ht="18.75" customHeight="1" x14ac:dyDescent="0.2">
      <c r="A49" s="66" t="s">
        <v>11</v>
      </c>
      <c r="B49" s="67" t="s">
        <v>25</v>
      </c>
      <c r="C49" s="68"/>
      <c r="D49" s="68"/>
      <c r="E49" s="68"/>
      <c r="F49" s="68"/>
      <c r="G49" s="68"/>
      <c r="H49" s="69"/>
      <c r="I49" s="68"/>
      <c r="J49" s="68"/>
      <c r="K49" s="102"/>
      <c r="L49" s="70"/>
      <c r="M49" s="84"/>
    </row>
    <row r="50" spans="1:13" ht="18.75" customHeight="1" x14ac:dyDescent="0.2">
      <c r="A50" s="72" t="s">
        <v>11</v>
      </c>
      <c r="B50" s="73" t="s">
        <v>25</v>
      </c>
      <c r="C50" s="74"/>
      <c r="D50" s="74"/>
      <c r="E50" s="74"/>
      <c r="F50" s="74"/>
      <c r="G50" s="74"/>
      <c r="H50" s="75"/>
      <c r="I50" s="74"/>
      <c r="J50" s="74"/>
      <c r="K50" s="100"/>
      <c r="L50" s="76"/>
      <c r="M50" s="85"/>
    </row>
    <row r="51" spans="1:13" ht="18.75" customHeight="1" x14ac:dyDescent="0.2">
      <c r="A51" s="72" t="s">
        <v>11</v>
      </c>
      <c r="B51" s="73" t="s">
        <v>25</v>
      </c>
      <c r="C51" s="74"/>
      <c r="D51" s="74"/>
      <c r="E51" s="74"/>
      <c r="F51" s="74"/>
      <c r="G51" s="74"/>
      <c r="H51" s="75"/>
      <c r="I51" s="74"/>
      <c r="J51" s="74"/>
      <c r="K51" s="100"/>
      <c r="L51" s="76"/>
      <c r="M51" s="85"/>
    </row>
    <row r="52" spans="1:13" ht="18.75" customHeight="1" x14ac:dyDescent="0.2">
      <c r="A52" s="72" t="s">
        <v>11</v>
      </c>
      <c r="B52" s="73" t="s">
        <v>25</v>
      </c>
      <c r="C52" s="74"/>
      <c r="D52" s="74"/>
      <c r="E52" s="74"/>
      <c r="F52" s="74"/>
      <c r="G52" s="74"/>
      <c r="H52" s="75"/>
      <c r="I52" s="74"/>
      <c r="J52" s="74"/>
      <c r="K52" s="100"/>
      <c r="L52" s="76"/>
      <c r="M52" s="85"/>
    </row>
    <row r="53" spans="1:13" ht="18.75" customHeight="1" x14ac:dyDescent="0.2">
      <c r="A53" s="72" t="s">
        <v>11</v>
      </c>
      <c r="B53" s="73" t="s">
        <v>25</v>
      </c>
      <c r="C53" s="74"/>
      <c r="D53" s="74"/>
      <c r="E53" s="74"/>
      <c r="F53" s="74"/>
      <c r="G53" s="74"/>
      <c r="H53" s="75"/>
      <c r="I53" s="74"/>
      <c r="J53" s="74"/>
      <c r="K53" s="100"/>
      <c r="L53" s="76"/>
      <c r="M53" s="85"/>
    </row>
    <row r="54" spans="1:13" ht="18.75" customHeight="1" thickBot="1" x14ac:dyDescent="0.25">
      <c r="A54" s="78" t="s">
        <v>11</v>
      </c>
      <c r="B54" s="79" t="s">
        <v>25</v>
      </c>
      <c r="C54" s="80"/>
      <c r="D54" s="80"/>
      <c r="E54" s="80"/>
      <c r="F54" s="80"/>
      <c r="G54" s="80"/>
      <c r="H54" s="81"/>
      <c r="I54" s="80"/>
      <c r="J54" s="80"/>
      <c r="K54" s="101"/>
      <c r="L54" s="82"/>
      <c r="M54" s="92"/>
    </row>
    <row r="55" spans="1:13" ht="18.75" customHeight="1" x14ac:dyDescent="0.2">
      <c r="A55" s="66" t="s">
        <v>11</v>
      </c>
      <c r="B55" s="67" t="s">
        <v>25</v>
      </c>
      <c r="C55" s="68"/>
      <c r="D55" s="68"/>
      <c r="E55" s="68"/>
      <c r="F55" s="68"/>
      <c r="G55" s="68"/>
      <c r="H55" s="69"/>
      <c r="I55" s="68"/>
      <c r="J55" s="68"/>
      <c r="K55" s="102"/>
      <c r="L55" s="70"/>
      <c r="M55" s="84"/>
    </row>
    <row r="56" spans="1:13" ht="18.75" customHeight="1" x14ac:dyDescent="0.2">
      <c r="A56" s="72" t="s">
        <v>11</v>
      </c>
      <c r="B56" s="73" t="s">
        <v>25</v>
      </c>
      <c r="C56" s="74"/>
      <c r="D56" s="74"/>
      <c r="E56" s="74"/>
      <c r="F56" s="74"/>
      <c r="G56" s="74"/>
      <c r="H56" s="75"/>
      <c r="I56" s="74"/>
      <c r="J56" s="74"/>
      <c r="K56" s="100"/>
      <c r="L56" s="76"/>
      <c r="M56" s="85"/>
    </row>
    <row r="57" spans="1:13" ht="18.75" customHeight="1" x14ac:dyDescent="0.2">
      <c r="A57" s="72" t="s">
        <v>11</v>
      </c>
      <c r="B57" s="73" t="s">
        <v>25</v>
      </c>
      <c r="C57" s="74"/>
      <c r="D57" s="74"/>
      <c r="E57" s="74"/>
      <c r="F57" s="74"/>
      <c r="G57" s="74"/>
      <c r="H57" s="75"/>
      <c r="I57" s="74"/>
      <c r="J57" s="74"/>
      <c r="K57" s="100"/>
      <c r="L57" s="76"/>
      <c r="M57" s="85"/>
    </row>
    <row r="58" spans="1:13" ht="18.75" customHeight="1" x14ac:dyDescent="0.2">
      <c r="A58" s="72" t="s">
        <v>11</v>
      </c>
      <c r="B58" s="73" t="s">
        <v>25</v>
      </c>
      <c r="C58" s="74"/>
      <c r="D58" s="74"/>
      <c r="E58" s="74"/>
      <c r="F58" s="74"/>
      <c r="G58" s="74"/>
      <c r="H58" s="75"/>
      <c r="I58" s="74"/>
      <c r="J58" s="74"/>
      <c r="K58" s="100"/>
      <c r="L58" s="76"/>
      <c r="M58" s="85"/>
    </row>
    <row r="59" spans="1:13" ht="18.75" customHeight="1" x14ac:dyDescent="0.2">
      <c r="A59" s="72" t="s">
        <v>11</v>
      </c>
      <c r="B59" s="73" t="s">
        <v>25</v>
      </c>
      <c r="C59" s="74"/>
      <c r="D59" s="74"/>
      <c r="E59" s="74"/>
      <c r="F59" s="74"/>
      <c r="G59" s="74"/>
      <c r="H59" s="75"/>
      <c r="I59" s="74"/>
      <c r="J59" s="74"/>
      <c r="K59" s="100"/>
      <c r="L59" s="76"/>
      <c r="M59" s="85"/>
    </row>
    <row r="60" spans="1:13" ht="18.75" customHeight="1" thickBot="1" x14ac:dyDescent="0.25">
      <c r="A60" s="78" t="s">
        <v>11</v>
      </c>
      <c r="B60" s="79" t="s">
        <v>25</v>
      </c>
      <c r="C60" s="80"/>
      <c r="D60" s="80"/>
      <c r="E60" s="80"/>
      <c r="F60" s="80"/>
      <c r="G60" s="80"/>
      <c r="H60" s="81"/>
      <c r="I60" s="80"/>
      <c r="J60" s="80"/>
      <c r="K60" s="101"/>
      <c r="L60" s="82"/>
      <c r="M60" s="92"/>
    </row>
    <row r="61" spans="1:13" s="55" customFormat="1" ht="18.75" customHeight="1" x14ac:dyDescent="0.2">
      <c r="A61" s="103"/>
      <c r="B61" s="103"/>
      <c r="C61" s="103"/>
      <c r="D61" s="103"/>
      <c r="E61" s="103"/>
      <c r="F61" s="103"/>
      <c r="G61" s="103"/>
      <c r="H61" s="103"/>
      <c r="I61" s="103"/>
      <c r="J61" s="104" t="s">
        <v>61</v>
      </c>
      <c r="K61" s="105">
        <f>C41</f>
        <v>1237</v>
      </c>
      <c r="L61" s="170" t="str">
        <f>IF(D41="","",D41)</f>
        <v/>
      </c>
      <c r="M61" s="171"/>
    </row>
    <row r="62" spans="1:13" s="55" customFormat="1" ht="18.75" customHeight="1" x14ac:dyDescent="0.2">
      <c r="A62" s="103"/>
      <c r="B62" s="103"/>
      <c r="C62" s="103"/>
      <c r="D62" s="103"/>
      <c r="E62" s="103"/>
      <c r="F62" s="103"/>
      <c r="G62" s="103"/>
      <c r="H62" s="103"/>
      <c r="I62" s="103"/>
      <c r="J62" s="168" t="s">
        <v>60</v>
      </c>
      <c r="K62" s="106" t="s">
        <v>73</v>
      </c>
      <c r="L62" s="107"/>
      <c r="M62" s="108"/>
    </row>
    <row r="63" spans="1:13" s="55" customFormat="1" ht="18.75" customHeight="1" x14ac:dyDescent="0.2">
      <c r="A63" s="103"/>
      <c r="B63" s="103"/>
      <c r="C63" s="103"/>
      <c r="D63" s="103"/>
      <c r="E63" s="103"/>
      <c r="F63" s="103"/>
      <c r="G63" s="103"/>
      <c r="H63" s="103"/>
      <c r="I63" s="103"/>
      <c r="J63" s="168"/>
      <c r="K63" s="106" t="s">
        <v>58</v>
      </c>
      <c r="L63" s="107"/>
      <c r="M63" s="109"/>
    </row>
    <row r="64" spans="1:13" s="55" customFormat="1" ht="18.75" customHeight="1" x14ac:dyDescent="0.2">
      <c r="A64" s="103"/>
      <c r="B64" s="103"/>
      <c r="C64" s="103"/>
      <c r="D64" s="103"/>
      <c r="E64" s="103"/>
      <c r="F64" s="103"/>
      <c r="G64" s="103"/>
      <c r="H64" s="103"/>
      <c r="I64" s="103"/>
      <c r="J64" s="168"/>
      <c r="K64" s="106" t="s">
        <v>57</v>
      </c>
      <c r="L64" s="107"/>
      <c r="M64" s="109"/>
    </row>
    <row r="65" spans="1:13" s="55" customFormat="1" ht="18.75" customHeight="1" x14ac:dyDescent="0.2">
      <c r="A65" s="103"/>
      <c r="B65" s="103"/>
      <c r="C65" s="103"/>
      <c r="D65" s="103"/>
      <c r="E65" s="103"/>
      <c r="F65" s="103"/>
      <c r="G65" s="103"/>
      <c r="H65" s="103"/>
      <c r="I65" s="103"/>
      <c r="J65" s="168"/>
      <c r="K65" s="106" t="s">
        <v>74</v>
      </c>
      <c r="L65" s="107"/>
      <c r="M65" s="108"/>
    </row>
    <row r="66" spans="1:13" s="55" customFormat="1" ht="18.75" customHeight="1" x14ac:dyDescent="0.2">
      <c r="A66" s="103"/>
      <c r="B66" s="103"/>
      <c r="C66" s="103"/>
      <c r="D66" s="103"/>
      <c r="E66" s="103"/>
      <c r="F66" s="103"/>
      <c r="G66" s="103"/>
      <c r="H66" s="103"/>
      <c r="I66" s="103"/>
      <c r="J66" s="110" t="s">
        <v>62</v>
      </c>
      <c r="K66" s="106">
        <f>C42</f>
        <v>1238</v>
      </c>
      <c r="L66" s="172" t="str">
        <f>IF(D42="","",D42)</f>
        <v/>
      </c>
      <c r="M66" s="173"/>
    </row>
    <row r="67" spans="1:13" s="55" customFormat="1" ht="18.75" customHeight="1" x14ac:dyDescent="0.2">
      <c r="A67" s="103"/>
      <c r="B67" s="103"/>
      <c r="C67" s="103"/>
      <c r="D67" s="103"/>
      <c r="E67" s="103"/>
      <c r="F67" s="103"/>
      <c r="G67" s="103"/>
      <c r="H67" s="103"/>
      <c r="I67" s="103"/>
      <c r="J67" s="168" t="s">
        <v>60</v>
      </c>
      <c r="K67" s="106" t="s">
        <v>73</v>
      </c>
      <c r="L67" s="107"/>
      <c r="M67" s="108"/>
    </row>
    <row r="68" spans="1:13" s="55" customFormat="1" ht="18.75" customHeight="1" x14ac:dyDescent="0.2">
      <c r="A68" s="103"/>
      <c r="B68" s="103"/>
      <c r="C68" s="103"/>
      <c r="D68" s="103"/>
      <c r="E68" s="103"/>
      <c r="F68" s="103"/>
      <c r="G68" s="103"/>
      <c r="H68" s="103"/>
      <c r="I68" s="103"/>
      <c r="J68" s="168"/>
      <c r="K68" s="106" t="s">
        <v>58</v>
      </c>
      <c r="L68" s="107"/>
      <c r="M68" s="109"/>
    </row>
    <row r="69" spans="1:13" s="55" customFormat="1" ht="18.75" customHeight="1" x14ac:dyDescent="0.2">
      <c r="A69" s="103"/>
      <c r="B69" s="103"/>
      <c r="C69" s="103"/>
      <c r="D69" s="103"/>
      <c r="E69" s="103"/>
      <c r="F69" s="103"/>
      <c r="G69" s="103"/>
      <c r="H69" s="103"/>
      <c r="I69" s="103"/>
      <c r="J69" s="168"/>
      <c r="K69" s="106" t="s">
        <v>57</v>
      </c>
      <c r="L69" s="107"/>
      <c r="M69" s="109"/>
    </row>
    <row r="70" spans="1:13" s="55" customFormat="1" ht="18.75" customHeight="1" thickBo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69"/>
      <c r="K70" s="111" t="s">
        <v>74</v>
      </c>
      <c r="L70" s="112"/>
      <c r="M70" s="113"/>
    </row>
  </sheetData>
  <mergeCells count="6">
    <mergeCell ref="J67:J70"/>
    <mergeCell ref="A1:I1"/>
    <mergeCell ref="A2:I2"/>
    <mergeCell ref="L61:M61"/>
    <mergeCell ref="J62:J65"/>
    <mergeCell ref="L66:M66"/>
  </mergeCells>
  <phoneticPr fontId="3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Katakana" allowBlank="1" showInputMessage="1" showErrorMessage="1" sqref="G5:G60 E5:E60"/>
    <dataValidation type="list" imeMode="halfAlpha" allowBlank="1" showInputMessage="1" showErrorMessage="1" errorTitle="エラー" error="正しい学年を入力してください。" sqref="H5:H60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2">
      <formula1>"○"</formula1>
    </dataValidation>
    <dataValidation imeMode="halfAlpha" allowBlank="1" showInputMessage="1" showErrorMessage="1" sqref="K67:M70 K61:K66 L62:M65 L5:M60 C5:C60"/>
    <dataValidation type="list" imeMode="hiragana" allowBlank="1" showInputMessage="1" showErrorMessage="1" errorTitle="エラー" error="氏名に外字が含まれる場合のみ&quot;○&quot;を入力してください。" sqref="J5:J60">
      <formula1>"○"</formula1>
    </dataValidation>
    <dataValidation imeMode="hiragana" allowBlank="1" showInputMessage="1" showErrorMessage="1" sqref="L66 L61 D5:D60 I5:I60 F5:F6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showGridLines="0" tabSelected="1" view="pageBreakPreview" zoomScaleNormal="100" zoomScaleSheetLayoutView="100" workbookViewId="0">
      <selection activeCell="C67" sqref="C67"/>
    </sheetView>
  </sheetViews>
  <sheetFormatPr defaultColWidth="7.453125" defaultRowHeight="13" x14ac:dyDescent="0.2"/>
  <cols>
    <col min="1" max="1" width="5.453125" style="3" customWidth="1"/>
    <col min="2" max="3" width="9.453125" style="3" customWidth="1"/>
    <col min="4" max="4" width="16.08984375" style="3" customWidth="1"/>
    <col min="5" max="5" width="15" style="3" customWidth="1"/>
    <col min="6" max="7" width="11.6328125" style="3" customWidth="1"/>
    <col min="8" max="8" width="5.453125" style="3" customWidth="1"/>
    <col min="9" max="9" width="31.6328125" style="3" customWidth="1"/>
    <col min="10" max="10" width="6.7265625" style="3" customWidth="1"/>
    <col min="11" max="11" width="8.7265625" style="3" customWidth="1"/>
    <col min="12" max="12" width="9.453125" style="3" customWidth="1"/>
    <col min="13" max="13" width="5.6328125" style="3" customWidth="1"/>
    <col min="14" max="14" width="7.453125" style="3"/>
    <col min="15" max="15" width="3.453125" style="3" hidden="1" customWidth="1"/>
    <col min="16" max="16" width="7.453125" style="3" hidden="1" customWidth="1"/>
    <col min="17" max="16384" width="7.453125" style="3"/>
  </cols>
  <sheetData>
    <row r="1" spans="1:16" ht="28" x14ac:dyDescent="0.2">
      <c r="A1" s="162" t="s">
        <v>272</v>
      </c>
      <c r="B1" s="162"/>
      <c r="C1" s="162"/>
      <c r="D1" s="162"/>
      <c r="E1" s="162"/>
      <c r="F1" s="162"/>
      <c r="G1" s="162"/>
      <c r="H1" s="162"/>
      <c r="I1" s="163"/>
      <c r="J1" s="25" t="s">
        <v>30</v>
      </c>
      <c r="K1" s="26" t="s">
        <v>29</v>
      </c>
    </row>
    <row r="2" spans="1:16" ht="28.5" thickBot="1" x14ac:dyDescent="0.25">
      <c r="A2" s="162" t="s">
        <v>31</v>
      </c>
      <c r="B2" s="162"/>
      <c r="C2" s="162"/>
      <c r="D2" s="162"/>
      <c r="E2" s="162"/>
      <c r="F2" s="162"/>
      <c r="G2" s="162"/>
      <c r="H2" s="162"/>
      <c r="I2" s="163"/>
      <c r="J2" s="19">
        <v>12</v>
      </c>
      <c r="K2" s="27" t="str">
        <f>IF(J2="","",VLOOKUP(J2,O5:P12,2))</f>
        <v>千葉</v>
      </c>
    </row>
    <row r="3" spans="1:16" ht="18" customHeight="1" thickBot="1" x14ac:dyDescent="0.25"/>
    <row r="4" spans="1:16" ht="36" customHeight="1" thickBot="1" x14ac:dyDescent="0.25">
      <c r="A4" s="28" t="s">
        <v>0</v>
      </c>
      <c r="B4" s="29" t="s">
        <v>1</v>
      </c>
      <c r="C4" s="29" t="s">
        <v>9</v>
      </c>
      <c r="D4" s="29" t="s">
        <v>3</v>
      </c>
      <c r="E4" s="29" t="s">
        <v>4</v>
      </c>
      <c r="F4" s="29" t="s">
        <v>7</v>
      </c>
      <c r="G4" s="30" t="s">
        <v>27</v>
      </c>
      <c r="H4" s="29" t="s">
        <v>2</v>
      </c>
      <c r="I4" s="29" t="s">
        <v>6</v>
      </c>
      <c r="J4" s="30" t="s">
        <v>47</v>
      </c>
      <c r="K4" s="30" t="s">
        <v>28</v>
      </c>
      <c r="L4" s="29" t="s">
        <v>8</v>
      </c>
      <c r="M4" s="31" t="s">
        <v>10</v>
      </c>
    </row>
    <row r="5" spans="1:16" ht="18.75" customHeight="1" x14ac:dyDescent="0.2">
      <c r="A5" s="32" t="s">
        <v>16</v>
      </c>
      <c r="B5" s="33" t="s">
        <v>5</v>
      </c>
      <c r="C5" s="33">
        <f>IF($J$2="","",$J$2*100+1)</f>
        <v>1201</v>
      </c>
      <c r="D5" s="13" t="s">
        <v>140</v>
      </c>
      <c r="E5" s="13" t="s">
        <v>273</v>
      </c>
      <c r="F5" s="13" t="s">
        <v>143</v>
      </c>
      <c r="G5" s="13" t="s">
        <v>274</v>
      </c>
      <c r="H5" s="33">
        <v>1</v>
      </c>
      <c r="I5" s="13" t="s">
        <v>146</v>
      </c>
      <c r="J5" s="13"/>
      <c r="K5" s="9"/>
      <c r="L5" s="50" t="s">
        <v>275</v>
      </c>
      <c r="M5" s="16" t="s">
        <v>49</v>
      </c>
      <c r="O5" s="3">
        <v>8</v>
      </c>
      <c r="P5" s="3" t="s">
        <v>32</v>
      </c>
    </row>
    <row r="6" spans="1:16" ht="18.75" customHeight="1" x14ac:dyDescent="0.2">
      <c r="A6" s="34" t="s">
        <v>16</v>
      </c>
      <c r="B6" s="35" t="s">
        <v>5</v>
      </c>
      <c r="C6" s="35">
        <f>IF(C5="","",C5+1)</f>
        <v>1202</v>
      </c>
      <c r="D6" s="14" t="s">
        <v>141</v>
      </c>
      <c r="E6" s="14" t="s">
        <v>276</v>
      </c>
      <c r="F6" s="14" t="s">
        <v>144</v>
      </c>
      <c r="G6" s="14" t="s">
        <v>277</v>
      </c>
      <c r="H6" s="35">
        <v>1</v>
      </c>
      <c r="I6" s="14" t="s">
        <v>147</v>
      </c>
      <c r="J6" s="14"/>
      <c r="K6" s="10"/>
      <c r="L6" s="51" t="s">
        <v>278</v>
      </c>
      <c r="M6" s="17" t="s">
        <v>50</v>
      </c>
      <c r="O6" s="3">
        <v>9</v>
      </c>
      <c r="P6" s="3" t="s">
        <v>33</v>
      </c>
    </row>
    <row r="7" spans="1:16" ht="18.75" customHeight="1" thickBot="1" x14ac:dyDescent="0.25">
      <c r="A7" s="36" t="s">
        <v>16</v>
      </c>
      <c r="B7" s="37" t="s">
        <v>5</v>
      </c>
      <c r="C7" s="37">
        <f t="shared" ref="C7:C48" si="0">IF(C6="","",C6+1)</f>
        <v>1203</v>
      </c>
      <c r="D7" s="15" t="s">
        <v>142</v>
      </c>
      <c r="E7" s="15" t="s">
        <v>279</v>
      </c>
      <c r="F7" s="15" t="s">
        <v>145</v>
      </c>
      <c r="G7" s="15" t="s">
        <v>280</v>
      </c>
      <c r="H7" s="37">
        <v>1</v>
      </c>
      <c r="I7" s="15" t="s">
        <v>148</v>
      </c>
      <c r="J7" s="15"/>
      <c r="K7" s="11"/>
      <c r="L7" s="52" t="s">
        <v>281</v>
      </c>
      <c r="M7" s="18" t="s">
        <v>42</v>
      </c>
      <c r="O7" s="3">
        <v>10</v>
      </c>
      <c r="P7" s="3" t="s">
        <v>34</v>
      </c>
    </row>
    <row r="8" spans="1:16" ht="18.75" customHeight="1" x14ac:dyDescent="0.2">
      <c r="A8" s="32" t="s">
        <v>17</v>
      </c>
      <c r="B8" s="33" t="s">
        <v>5</v>
      </c>
      <c r="C8" s="33">
        <f t="shared" si="0"/>
        <v>1204</v>
      </c>
      <c r="D8" s="13" t="s">
        <v>131</v>
      </c>
      <c r="E8" s="13" t="s">
        <v>282</v>
      </c>
      <c r="F8" s="13" t="s">
        <v>132</v>
      </c>
      <c r="G8" s="13" t="s">
        <v>283</v>
      </c>
      <c r="H8" s="33">
        <v>2</v>
      </c>
      <c r="I8" s="13" t="s">
        <v>137</v>
      </c>
      <c r="J8" s="13"/>
      <c r="K8" s="9"/>
      <c r="L8" s="50" t="s">
        <v>284</v>
      </c>
      <c r="M8" s="16" t="s">
        <v>51</v>
      </c>
      <c r="O8" s="3">
        <v>11</v>
      </c>
      <c r="P8" s="3" t="s">
        <v>35</v>
      </c>
    </row>
    <row r="9" spans="1:16" ht="18.75" customHeight="1" x14ac:dyDescent="0.2">
      <c r="A9" s="34" t="s">
        <v>17</v>
      </c>
      <c r="B9" s="35" t="s">
        <v>5</v>
      </c>
      <c r="C9" s="35">
        <f t="shared" si="0"/>
        <v>1205</v>
      </c>
      <c r="D9" s="14" t="s">
        <v>133</v>
      </c>
      <c r="E9" s="14" t="s">
        <v>285</v>
      </c>
      <c r="F9" s="14" t="s">
        <v>134</v>
      </c>
      <c r="G9" s="14" t="s">
        <v>286</v>
      </c>
      <c r="H9" s="35">
        <v>2</v>
      </c>
      <c r="I9" s="14" t="s">
        <v>138</v>
      </c>
      <c r="J9" s="14"/>
      <c r="K9" s="10"/>
      <c r="L9" s="51" t="s">
        <v>287</v>
      </c>
      <c r="M9" s="17" t="s">
        <v>41</v>
      </c>
      <c r="O9" s="3">
        <v>12</v>
      </c>
      <c r="P9" s="3" t="s">
        <v>36</v>
      </c>
    </row>
    <row r="10" spans="1:16" ht="18.75" customHeight="1" thickBot="1" x14ac:dyDescent="0.25">
      <c r="A10" s="36" t="s">
        <v>17</v>
      </c>
      <c r="B10" s="37" t="s">
        <v>5</v>
      </c>
      <c r="C10" s="37">
        <f t="shared" si="0"/>
        <v>1206</v>
      </c>
      <c r="D10" s="15" t="s">
        <v>135</v>
      </c>
      <c r="E10" s="15" t="s">
        <v>288</v>
      </c>
      <c r="F10" s="15" t="s">
        <v>136</v>
      </c>
      <c r="G10" s="15" t="s">
        <v>289</v>
      </c>
      <c r="H10" s="37">
        <v>2</v>
      </c>
      <c r="I10" s="15" t="s">
        <v>139</v>
      </c>
      <c r="J10" s="15"/>
      <c r="K10" s="11"/>
      <c r="L10" s="52" t="s">
        <v>290</v>
      </c>
      <c r="M10" s="18" t="s">
        <v>50</v>
      </c>
      <c r="O10" s="3">
        <v>13</v>
      </c>
      <c r="P10" s="3" t="s">
        <v>37</v>
      </c>
    </row>
    <row r="11" spans="1:16" ht="18.75" customHeight="1" x14ac:dyDescent="0.2">
      <c r="A11" s="32" t="s">
        <v>18</v>
      </c>
      <c r="B11" s="33" t="s">
        <v>5</v>
      </c>
      <c r="C11" s="33">
        <f t="shared" si="0"/>
        <v>1207</v>
      </c>
      <c r="D11" s="13" t="s">
        <v>100</v>
      </c>
      <c r="E11" s="13" t="s">
        <v>101</v>
      </c>
      <c r="F11" s="13" t="s">
        <v>102</v>
      </c>
      <c r="G11" s="13" t="s">
        <v>291</v>
      </c>
      <c r="H11" s="33">
        <v>3</v>
      </c>
      <c r="I11" s="13" t="s">
        <v>103</v>
      </c>
      <c r="J11" s="13"/>
      <c r="K11" s="9"/>
      <c r="L11" s="50" t="s">
        <v>292</v>
      </c>
      <c r="M11" s="16" t="s">
        <v>52</v>
      </c>
      <c r="O11" s="3">
        <v>14</v>
      </c>
      <c r="P11" s="3" t="s">
        <v>38</v>
      </c>
    </row>
    <row r="12" spans="1:16" ht="18.75" customHeight="1" x14ac:dyDescent="0.2">
      <c r="A12" s="34" t="s">
        <v>18</v>
      </c>
      <c r="B12" s="35" t="s">
        <v>5</v>
      </c>
      <c r="C12" s="35">
        <f t="shared" si="0"/>
        <v>1208</v>
      </c>
      <c r="D12" s="14" t="s">
        <v>123</v>
      </c>
      <c r="E12" s="14" t="s">
        <v>293</v>
      </c>
      <c r="F12" s="14" t="s">
        <v>124</v>
      </c>
      <c r="G12" s="14" t="s">
        <v>294</v>
      </c>
      <c r="H12" s="35">
        <v>3</v>
      </c>
      <c r="I12" s="14" t="s">
        <v>127</v>
      </c>
      <c r="J12" s="14"/>
      <c r="K12" s="10"/>
      <c r="L12" s="51" t="s">
        <v>295</v>
      </c>
      <c r="M12" s="17" t="s">
        <v>43</v>
      </c>
      <c r="O12" s="3">
        <v>15</v>
      </c>
      <c r="P12" s="3" t="s">
        <v>39</v>
      </c>
    </row>
    <row r="13" spans="1:16" ht="18.75" customHeight="1" thickBot="1" x14ac:dyDescent="0.25">
      <c r="A13" s="36" t="s">
        <v>18</v>
      </c>
      <c r="B13" s="37" t="s">
        <v>5</v>
      </c>
      <c r="C13" s="37">
        <f t="shared" si="0"/>
        <v>1209</v>
      </c>
      <c r="D13" s="15" t="s">
        <v>125</v>
      </c>
      <c r="E13" s="15" t="s">
        <v>296</v>
      </c>
      <c r="F13" s="15" t="s">
        <v>126</v>
      </c>
      <c r="G13" s="15" t="s">
        <v>297</v>
      </c>
      <c r="H13" s="37">
        <v>3</v>
      </c>
      <c r="I13" s="15" t="s">
        <v>128</v>
      </c>
      <c r="J13" s="15"/>
      <c r="K13" s="11"/>
      <c r="L13" s="52" t="s">
        <v>298</v>
      </c>
      <c r="M13" s="18" t="s">
        <v>43</v>
      </c>
    </row>
    <row r="14" spans="1:16" ht="18.75" customHeight="1" x14ac:dyDescent="0.2">
      <c r="A14" s="32" t="s">
        <v>11</v>
      </c>
      <c r="B14" s="33" t="s">
        <v>19</v>
      </c>
      <c r="C14" s="33">
        <f t="shared" si="0"/>
        <v>1210</v>
      </c>
      <c r="D14" s="13" t="s">
        <v>104</v>
      </c>
      <c r="E14" s="13" t="s">
        <v>105</v>
      </c>
      <c r="F14" s="13" t="s">
        <v>106</v>
      </c>
      <c r="G14" s="13" t="s">
        <v>107</v>
      </c>
      <c r="H14" s="9">
        <v>3</v>
      </c>
      <c r="I14" s="13" t="s">
        <v>108</v>
      </c>
      <c r="J14" s="13"/>
      <c r="K14" s="9" t="s">
        <v>299</v>
      </c>
      <c r="L14" s="50" t="s">
        <v>300</v>
      </c>
      <c r="M14" s="16" t="s">
        <v>53</v>
      </c>
    </row>
    <row r="15" spans="1:16" ht="18.75" customHeight="1" x14ac:dyDescent="0.2">
      <c r="A15" s="34" t="s">
        <v>11</v>
      </c>
      <c r="B15" s="35" t="s">
        <v>19</v>
      </c>
      <c r="C15" s="35">
        <f t="shared" si="0"/>
        <v>1211</v>
      </c>
      <c r="D15" s="14" t="s">
        <v>117</v>
      </c>
      <c r="E15" s="14" t="s">
        <v>118</v>
      </c>
      <c r="F15" s="14" t="s">
        <v>119</v>
      </c>
      <c r="G15" s="14" t="s">
        <v>301</v>
      </c>
      <c r="H15" s="10">
        <v>3</v>
      </c>
      <c r="I15" s="14" t="s">
        <v>149</v>
      </c>
      <c r="J15" s="14"/>
      <c r="K15" s="10"/>
      <c r="L15" s="51" t="s">
        <v>302</v>
      </c>
      <c r="M15" s="17" t="s">
        <v>54</v>
      </c>
    </row>
    <row r="16" spans="1:16" ht="18.75" customHeight="1" thickBot="1" x14ac:dyDescent="0.25">
      <c r="A16" s="36" t="s">
        <v>11</v>
      </c>
      <c r="B16" s="37" t="s">
        <v>19</v>
      </c>
      <c r="C16" s="37">
        <f t="shared" si="0"/>
        <v>1212</v>
      </c>
      <c r="D16" s="15" t="s">
        <v>120</v>
      </c>
      <c r="E16" s="15" t="s">
        <v>121</v>
      </c>
      <c r="F16" s="15" t="s">
        <v>122</v>
      </c>
      <c r="G16" s="15" t="s">
        <v>303</v>
      </c>
      <c r="H16" s="11">
        <v>3</v>
      </c>
      <c r="I16" s="15" t="s">
        <v>150</v>
      </c>
      <c r="J16" s="15"/>
      <c r="K16" s="11"/>
      <c r="L16" s="52" t="s">
        <v>304</v>
      </c>
      <c r="M16" s="18" t="s">
        <v>53</v>
      </c>
    </row>
    <row r="17" spans="1:13" ht="18.75" customHeight="1" x14ac:dyDescent="0.2">
      <c r="A17" s="32" t="s">
        <v>11</v>
      </c>
      <c r="B17" s="33" t="s">
        <v>20</v>
      </c>
      <c r="C17" s="33">
        <f t="shared" si="0"/>
        <v>1213</v>
      </c>
      <c r="D17" s="13" t="s">
        <v>158</v>
      </c>
      <c r="E17" s="13" t="s">
        <v>159</v>
      </c>
      <c r="F17" s="13" t="s">
        <v>160</v>
      </c>
      <c r="G17" s="13" t="s">
        <v>305</v>
      </c>
      <c r="H17" s="9">
        <v>3</v>
      </c>
      <c r="I17" s="13" t="s">
        <v>167</v>
      </c>
      <c r="J17" s="13"/>
      <c r="K17" s="9"/>
      <c r="L17" s="50" t="s">
        <v>306</v>
      </c>
      <c r="M17" s="38"/>
    </row>
    <row r="18" spans="1:13" ht="18.75" customHeight="1" x14ac:dyDescent="0.2">
      <c r="A18" s="34" t="s">
        <v>11</v>
      </c>
      <c r="B18" s="35" t="s">
        <v>20</v>
      </c>
      <c r="C18" s="35">
        <f t="shared" si="0"/>
        <v>1214</v>
      </c>
      <c r="D18" s="14" t="s">
        <v>161</v>
      </c>
      <c r="E18" s="14" t="s">
        <v>162</v>
      </c>
      <c r="F18" s="14" t="s">
        <v>163</v>
      </c>
      <c r="G18" s="14" t="s">
        <v>307</v>
      </c>
      <c r="H18" s="10">
        <v>3</v>
      </c>
      <c r="I18" s="14" t="s">
        <v>269</v>
      </c>
      <c r="J18" s="14"/>
      <c r="K18" s="10"/>
      <c r="L18" s="51" t="s">
        <v>308</v>
      </c>
      <c r="M18" s="39"/>
    </row>
    <row r="19" spans="1:13" ht="18.75" customHeight="1" thickBot="1" x14ac:dyDescent="0.25">
      <c r="A19" s="36" t="s">
        <v>11</v>
      </c>
      <c r="B19" s="37" t="s">
        <v>20</v>
      </c>
      <c r="C19" s="37">
        <f t="shared" si="0"/>
        <v>1215</v>
      </c>
      <c r="D19" s="15" t="s">
        <v>164</v>
      </c>
      <c r="E19" s="15" t="s">
        <v>165</v>
      </c>
      <c r="F19" s="15" t="s">
        <v>166</v>
      </c>
      <c r="G19" s="15" t="s">
        <v>309</v>
      </c>
      <c r="H19" s="11">
        <v>3</v>
      </c>
      <c r="I19" s="15" t="s">
        <v>168</v>
      </c>
      <c r="J19" s="15"/>
      <c r="K19" s="11"/>
      <c r="L19" s="52" t="s">
        <v>310</v>
      </c>
      <c r="M19" s="40"/>
    </row>
    <row r="20" spans="1:13" ht="18.75" customHeight="1" x14ac:dyDescent="0.2">
      <c r="A20" s="32" t="s">
        <v>11</v>
      </c>
      <c r="B20" s="33" t="s">
        <v>21</v>
      </c>
      <c r="C20" s="33">
        <f t="shared" si="0"/>
        <v>1216</v>
      </c>
      <c r="D20" s="13" t="s">
        <v>184</v>
      </c>
      <c r="E20" s="13" t="s">
        <v>185</v>
      </c>
      <c r="F20" s="13" t="s">
        <v>186</v>
      </c>
      <c r="G20" s="13" t="s">
        <v>311</v>
      </c>
      <c r="H20" s="9">
        <v>3</v>
      </c>
      <c r="I20" s="13" t="s">
        <v>193</v>
      </c>
      <c r="J20" s="13"/>
      <c r="K20" s="9"/>
      <c r="L20" s="50" t="s">
        <v>312</v>
      </c>
      <c r="M20" s="38"/>
    </row>
    <row r="21" spans="1:13" ht="18.75" customHeight="1" x14ac:dyDescent="0.2">
      <c r="A21" s="34" t="s">
        <v>11</v>
      </c>
      <c r="B21" s="35" t="s">
        <v>21</v>
      </c>
      <c r="C21" s="35">
        <f t="shared" si="0"/>
        <v>1217</v>
      </c>
      <c r="D21" s="14" t="s">
        <v>187</v>
      </c>
      <c r="E21" s="14" t="s">
        <v>188</v>
      </c>
      <c r="F21" s="14" t="s">
        <v>189</v>
      </c>
      <c r="G21" s="14" t="s">
        <v>313</v>
      </c>
      <c r="H21" s="10">
        <v>3</v>
      </c>
      <c r="I21" s="14" t="s">
        <v>194</v>
      </c>
      <c r="J21" s="14"/>
      <c r="K21" s="10"/>
      <c r="L21" s="51" t="s">
        <v>314</v>
      </c>
      <c r="M21" s="39"/>
    </row>
    <row r="22" spans="1:13" ht="18.75" customHeight="1" thickBot="1" x14ac:dyDescent="0.25">
      <c r="A22" s="41" t="s">
        <v>11</v>
      </c>
      <c r="B22" s="42" t="s">
        <v>21</v>
      </c>
      <c r="C22" s="42">
        <f t="shared" si="0"/>
        <v>1218</v>
      </c>
      <c r="D22" s="20" t="s">
        <v>190</v>
      </c>
      <c r="E22" s="20" t="s">
        <v>191</v>
      </c>
      <c r="F22" s="20" t="s">
        <v>192</v>
      </c>
      <c r="G22" s="20" t="s">
        <v>315</v>
      </c>
      <c r="H22" s="12">
        <v>3</v>
      </c>
      <c r="I22" s="20" t="s">
        <v>195</v>
      </c>
      <c r="J22" s="20"/>
      <c r="K22" s="12"/>
      <c r="L22" s="53" t="s">
        <v>316</v>
      </c>
      <c r="M22" s="43"/>
    </row>
    <row r="23" spans="1:13" ht="18.75" customHeight="1" x14ac:dyDescent="0.2">
      <c r="A23" s="32" t="s">
        <v>16</v>
      </c>
      <c r="B23" s="33" t="s">
        <v>22</v>
      </c>
      <c r="C23" s="33">
        <f t="shared" si="0"/>
        <v>1219</v>
      </c>
      <c r="D23" s="13" t="s">
        <v>196</v>
      </c>
      <c r="E23" s="13" t="s">
        <v>317</v>
      </c>
      <c r="F23" s="13" t="s">
        <v>197</v>
      </c>
      <c r="G23" s="13" t="s">
        <v>318</v>
      </c>
      <c r="H23" s="33">
        <v>1</v>
      </c>
      <c r="I23" s="13" t="s">
        <v>202</v>
      </c>
      <c r="J23" s="13"/>
      <c r="K23" s="9"/>
      <c r="L23" s="50" t="s">
        <v>319</v>
      </c>
      <c r="M23" s="38"/>
    </row>
    <row r="24" spans="1:13" ht="18.75" customHeight="1" x14ac:dyDescent="0.2">
      <c r="A24" s="34" t="s">
        <v>16</v>
      </c>
      <c r="B24" s="35" t="s">
        <v>22</v>
      </c>
      <c r="C24" s="35">
        <f t="shared" si="0"/>
        <v>1220</v>
      </c>
      <c r="D24" s="14" t="s">
        <v>198</v>
      </c>
      <c r="E24" s="14" t="s">
        <v>320</v>
      </c>
      <c r="F24" s="14" t="s">
        <v>199</v>
      </c>
      <c r="G24" s="14" t="s">
        <v>321</v>
      </c>
      <c r="H24" s="35">
        <v>1</v>
      </c>
      <c r="I24" s="14" t="s">
        <v>270</v>
      </c>
      <c r="J24" s="14"/>
      <c r="K24" s="10"/>
      <c r="L24" s="51" t="s">
        <v>322</v>
      </c>
      <c r="M24" s="39"/>
    </row>
    <row r="25" spans="1:13" ht="18.75" customHeight="1" thickBot="1" x14ac:dyDescent="0.25">
      <c r="A25" s="36" t="s">
        <v>16</v>
      </c>
      <c r="B25" s="37" t="s">
        <v>22</v>
      </c>
      <c r="C25" s="37">
        <f t="shared" si="0"/>
        <v>1221</v>
      </c>
      <c r="D25" s="15" t="s">
        <v>200</v>
      </c>
      <c r="E25" s="15" t="s">
        <v>323</v>
      </c>
      <c r="F25" s="15" t="s">
        <v>201</v>
      </c>
      <c r="G25" s="15" t="s">
        <v>324</v>
      </c>
      <c r="H25" s="37">
        <v>1</v>
      </c>
      <c r="I25" s="15" t="s">
        <v>203</v>
      </c>
      <c r="J25" s="15"/>
      <c r="K25" s="11"/>
      <c r="L25" s="52" t="s">
        <v>325</v>
      </c>
      <c r="M25" s="40"/>
    </row>
    <row r="26" spans="1:13" ht="18.75" customHeight="1" x14ac:dyDescent="0.2">
      <c r="A26" s="32" t="s">
        <v>11</v>
      </c>
      <c r="B26" s="33" t="s">
        <v>22</v>
      </c>
      <c r="C26" s="33">
        <f t="shared" si="0"/>
        <v>1222</v>
      </c>
      <c r="D26" s="13" t="s">
        <v>204</v>
      </c>
      <c r="E26" s="13" t="s">
        <v>205</v>
      </c>
      <c r="F26" s="13" t="s">
        <v>206</v>
      </c>
      <c r="G26" s="13" t="s">
        <v>326</v>
      </c>
      <c r="H26" s="9">
        <v>3</v>
      </c>
      <c r="I26" s="13" t="s">
        <v>97</v>
      </c>
      <c r="J26" s="13"/>
      <c r="K26" s="9"/>
      <c r="L26" s="50" t="s">
        <v>327</v>
      </c>
      <c r="M26" s="38"/>
    </row>
    <row r="27" spans="1:13" ht="18.75" customHeight="1" x14ac:dyDescent="0.2">
      <c r="A27" s="34" t="s">
        <v>11</v>
      </c>
      <c r="B27" s="35" t="s">
        <v>22</v>
      </c>
      <c r="C27" s="35">
        <f t="shared" si="0"/>
        <v>1223</v>
      </c>
      <c r="D27" s="14" t="s">
        <v>207</v>
      </c>
      <c r="E27" s="14" t="s">
        <v>208</v>
      </c>
      <c r="F27" s="14" t="s">
        <v>180</v>
      </c>
      <c r="G27" s="14" t="s">
        <v>328</v>
      </c>
      <c r="H27" s="10">
        <v>3</v>
      </c>
      <c r="I27" s="14" t="s">
        <v>182</v>
      </c>
      <c r="J27" s="14"/>
      <c r="K27" s="10"/>
      <c r="L27" s="51" t="s">
        <v>329</v>
      </c>
      <c r="M27" s="39"/>
    </row>
    <row r="28" spans="1:13" ht="18.75" customHeight="1" thickBot="1" x14ac:dyDescent="0.25">
      <c r="A28" s="36" t="s">
        <v>11</v>
      </c>
      <c r="B28" s="37" t="s">
        <v>22</v>
      </c>
      <c r="C28" s="37">
        <f t="shared" si="0"/>
        <v>1224</v>
      </c>
      <c r="D28" s="15" t="s">
        <v>236</v>
      </c>
      <c r="E28" s="15" t="s">
        <v>209</v>
      </c>
      <c r="F28" s="15" t="s">
        <v>210</v>
      </c>
      <c r="G28" s="15" t="s">
        <v>330</v>
      </c>
      <c r="H28" s="11">
        <v>3</v>
      </c>
      <c r="I28" s="15" t="s">
        <v>211</v>
      </c>
      <c r="J28" s="15"/>
      <c r="K28" s="11"/>
      <c r="L28" s="52" t="s">
        <v>331</v>
      </c>
      <c r="M28" s="40"/>
    </row>
    <row r="29" spans="1:13" ht="18.75" customHeight="1" x14ac:dyDescent="0.2">
      <c r="A29" s="32" t="s">
        <v>11</v>
      </c>
      <c r="B29" s="33" t="s">
        <v>23</v>
      </c>
      <c r="C29" s="33">
        <f t="shared" si="0"/>
        <v>1225</v>
      </c>
      <c r="D29" s="13" t="s">
        <v>219</v>
      </c>
      <c r="E29" s="13" t="s">
        <v>220</v>
      </c>
      <c r="F29" s="13" t="s">
        <v>221</v>
      </c>
      <c r="G29" s="13" t="s">
        <v>332</v>
      </c>
      <c r="H29" s="9">
        <v>3</v>
      </c>
      <c r="I29" s="13" t="s">
        <v>228</v>
      </c>
      <c r="J29" s="13"/>
      <c r="K29" s="9"/>
      <c r="L29" s="50" t="s">
        <v>333</v>
      </c>
      <c r="M29" s="38"/>
    </row>
    <row r="30" spans="1:13" ht="18.75" customHeight="1" x14ac:dyDescent="0.2">
      <c r="A30" s="34" t="s">
        <v>11</v>
      </c>
      <c r="B30" s="35" t="s">
        <v>23</v>
      </c>
      <c r="C30" s="35">
        <f t="shared" si="0"/>
        <v>1226</v>
      </c>
      <c r="D30" s="14" t="s">
        <v>222</v>
      </c>
      <c r="E30" s="14" t="s">
        <v>223</v>
      </c>
      <c r="F30" s="14" t="s">
        <v>224</v>
      </c>
      <c r="G30" s="14" t="s">
        <v>334</v>
      </c>
      <c r="H30" s="10">
        <v>3</v>
      </c>
      <c r="I30" s="14" t="s">
        <v>229</v>
      </c>
      <c r="J30" s="14"/>
      <c r="K30" s="10"/>
      <c r="L30" s="51" t="s">
        <v>335</v>
      </c>
      <c r="M30" s="39"/>
    </row>
    <row r="31" spans="1:13" ht="18.75" customHeight="1" thickBot="1" x14ac:dyDescent="0.25">
      <c r="A31" s="36" t="s">
        <v>11</v>
      </c>
      <c r="B31" s="37" t="s">
        <v>23</v>
      </c>
      <c r="C31" s="37">
        <f t="shared" si="0"/>
        <v>1227</v>
      </c>
      <c r="D31" s="15" t="s">
        <v>225</v>
      </c>
      <c r="E31" s="15" t="s">
        <v>226</v>
      </c>
      <c r="F31" s="15" t="s">
        <v>227</v>
      </c>
      <c r="G31" s="15" t="s">
        <v>336</v>
      </c>
      <c r="H31" s="11">
        <v>2</v>
      </c>
      <c r="I31" s="15" t="s">
        <v>230</v>
      </c>
      <c r="J31" s="15"/>
      <c r="K31" s="11"/>
      <c r="L31" s="52" t="s">
        <v>337</v>
      </c>
      <c r="M31" s="40"/>
    </row>
    <row r="32" spans="1:13" ht="18.75" customHeight="1" x14ac:dyDescent="0.2">
      <c r="A32" s="32" t="s">
        <v>11</v>
      </c>
      <c r="B32" s="33" t="s">
        <v>24</v>
      </c>
      <c r="C32" s="33">
        <f t="shared" si="0"/>
        <v>1228</v>
      </c>
      <c r="D32" s="13" t="s">
        <v>109</v>
      </c>
      <c r="E32" s="13" t="s">
        <v>110</v>
      </c>
      <c r="F32" s="13" t="s">
        <v>111</v>
      </c>
      <c r="G32" s="13" t="s">
        <v>338</v>
      </c>
      <c r="H32" s="9">
        <v>3</v>
      </c>
      <c r="I32" s="13" t="s">
        <v>112</v>
      </c>
      <c r="J32" s="13"/>
      <c r="K32" s="9"/>
      <c r="L32" s="50" t="s">
        <v>339</v>
      </c>
      <c r="M32" s="16" t="s">
        <v>53</v>
      </c>
    </row>
    <row r="33" spans="1:13" ht="18.75" customHeight="1" x14ac:dyDescent="0.2">
      <c r="A33" s="34" t="s">
        <v>11</v>
      </c>
      <c r="B33" s="35" t="s">
        <v>24</v>
      </c>
      <c r="C33" s="35">
        <f t="shared" si="0"/>
        <v>1229</v>
      </c>
      <c r="D33" s="14" t="s">
        <v>151</v>
      </c>
      <c r="E33" s="14" t="s">
        <v>340</v>
      </c>
      <c r="F33" s="14" t="s">
        <v>152</v>
      </c>
      <c r="G33" s="14" t="s">
        <v>341</v>
      </c>
      <c r="H33" s="10">
        <v>3</v>
      </c>
      <c r="I33" s="14" t="s">
        <v>156</v>
      </c>
      <c r="J33" s="14"/>
      <c r="K33" s="10"/>
      <c r="L33" s="51" t="s">
        <v>342</v>
      </c>
      <c r="M33" s="17" t="s">
        <v>40</v>
      </c>
    </row>
    <row r="34" spans="1:13" ht="18.75" customHeight="1" thickBot="1" x14ac:dyDescent="0.25">
      <c r="A34" s="41" t="s">
        <v>11</v>
      </c>
      <c r="B34" s="42" t="s">
        <v>24</v>
      </c>
      <c r="C34" s="42">
        <f t="shared" si="0"/>
        <v>1230</v>
      </c>
      <c r="D34" s="20" t="s">
        <v>153</v>
      </c>
      <c r="E34" s="20" t="s">
        <v>235</v>
      </c>
      <c r="F34" s="20" t="s">
        <v>154</v>
      </c>
      <c r="G34" s="20" t="s">
        <v>155</v>
      </c>
      <c r="H34" s="12">
        <v>3</v>
      </c>
      <c r="I34" s="20" t="s">
        <v>157</v>
      </c>
      <c r="J34" s="20"/>
      <c r="K34" s="12" t="s">
        <v>299</v>
      </c>
      <c r="L34" s="53" t="s">
        <v>343</v>
      </c>
      <c r="M34" s="21" t="s">
        <v>40</v>
      </c>
    </row>
    <row r="35" spans="1:13" ht="18.75" customHeight="1" x14ac:dyDescent="0.2">
      <c r="A35" s="32" t="s">
        <v>11</v>
      </c>
      <c r="B35" s="33" t="s">
        <v>12</v>
      </c>
      <c r="C35" s="33">
        <f t="shared" si="0"/>
        <v>1231</v>
      </c>
      <c r="D35" s="13" t="s">
        <v>212</v>
      </c>
      <c r="E35" s="13" t="s">
        <v>213</v>
      </c>
      <c r="F35" s="13" t="s">
        <v>111</v>
      </c>
      <c r="G35" s="13" t="s">
        <v>338</v>
      </c>
      <c r="H35" s="9">
        <v>3</v>
      </c>
      <c r="I35" s="13" t="s">
        <v>112</v>
      </c>
      <c r="J35" s="13"/>
      <c r="K35" s="9"/>
      <c r="L35" s="50" t="s">
        <v>344</v>
      </c>
      <c r="M35" s="38"/>
    </row>
    <row r="36" spans="1:13" ht="18.75" customHeight="1" x14ac:dyDescent="0.2">
      <c r="A36" s="34" t="s">
        <v>11</v>
      </c>
      <c r="B36" s="35" t="s">
        <v>12</v>
      </c>
      <c r="C36" s="35">
        <f t="shared" si="0"/>
        <v>1232</v>
      </c>
      <c r="D36" s="14" t="s">
        <v>214</v>
      </c>
      <c r="E36" s="14" t="s">
        <v>215</v>
      </c>
      <c r="F36" s="14" t="s">
        <v>271</v>
      </c>
      <c r="G36" s="14" t="s">
        <v>345</v>
      </c>
      <c r="H36" s="10">
        <v>3</v>
      </c>
      <c r="I36" s="14" t="s">
        <v>130</v>
      </c>
      <c r="J36" s="14"/>
      <c r="K36" s="10"/>
      <c r="L36" s="51" t="s">
        <v>346</v>
      </c>
      <c r="M36" s="39"/>
    </row>
    <row r="37" spans="1:13" ht="18.75" customHeight="1" thickBot="1" x14ac:dyDescent="0.25">
      <c r="A37" s="36" t="s">
        <v>11</v>
      </c>
      <c r="B37" s="37" t="s">
        <v>12</v>
      </c>
      <c r="C37" s="37">
        <f t="shared" si="0"/>
        <v>1233</v>
      </c>
      <c r="D37" s="15" t="s">
        <v>216</v>
      </c>
      <c r="E37" s="15" t="s">
        <v>217</v>
      </c>
      <c r="F37" s="15" t="s">
        <v>78</v>
      </c>
      <c r="G37" s="15" t="s">
        <v>347</v>
      </c>
      <c r="H37" s="11">
        <v>3</v>
      </c>
      <c r="I37" s="15" t="s">
        <v>218</v>
      </c>
      <c r="J37" s="15"/>
      <c r="K37" s="11"/>
      <c r="L37" s="52" t="s">
        <v>348</v>
      </c>
      <c r="M37" s="40"/>
    </row>
    <row r="38" spans="1:13" ht="18.75" customHeight="1" x14ac:dyDescent="0.2">
      <c r="A38" s="32" t="s">
        <v>11</v>
      </c>
      <c r="B38" s="33" t="s">
        <v>13</v>
      </c>
      <c r="C38" s="33">
        <f t="shared" si="0"/>
        <v>1234</v>
      </c>
      <c r="D38" s="13" t="s">
        <v>80</v>
      </c>
      <c r="E38" s="13" t="s">
        <v>81</v>
      </c>
      <c r="F38" s="13" t="s">
        <v>82</v>
      </c>
      <c r="G38" s="13" t="s">
        <v>349</v>
      </c>
      <c r="H38" s="9">
        <v>3</v>
      </c>
      <c r="I38" s="13" t="s">
        <v>88</v>
      </c>
      <c r="J38" s="13"/>
      <c r="K38" s="9"/>
      <c r="L38" s="50" t="s">
        <v>350</v>
      </c>
      <c r="M38" s="38"/>
    </row>
    <row r="39" spans="1:13" ht="18.75" customHeight="1" x14ac:dyDescent="0.2">
      <c r="A39" s="34" t="s">
        <v>11</v>
      </c>
      <c r="B39" s="35" t="s">
        <v>13</v>
      </c>
      <c r="C39" s="35">
        <f t="shared" si="0"/>
        <v>1235</v>
      </c>
      <c r="D39" s="14" t="s">
        <v>83</v>
      </c>
      <c r="E39" s="14" t="s">
        <v>84</v>
      </c>
      <c r="F39" s="14" t="s">
        <v>79</v>
      </c>
      <c r="G39" s="14" t="s">
        <v>351</v>
      </c>
      <c r="H39" s="10">
        <v>3</v>
      </c>
      <c r="I39" s="14" t="s">
        <v>352</v>
      </c>
      <c r="J39" s="14"/>
      <c r="K39" s="10"/>
      <c r="L39" s="51" t="s">
        <v>353</v>
      </c>
      <c r="M39" s="39"/>
    </row>
    <row r="40" spans="1:13" ht="18.75" customHeight="1" thickBot="1" x14ac:dyDescent="0.25">
      <c r="A40" s="36" t="s">
        <v>11</v>
      </c>
      <c r="B40" s="37" t="s">
        <v>13</v>
      </c>
      <c r="C40" s="37">
        <f t="shared" si="0"/>
        <v>1236</v>
      </c>
      <c r="D40" s="15" t="s">
        <v>85</v>
      </c>
      <c r="E40" s="15" t="s">
        <v>86</v>
      </c>
      <c r="F40" s="15" t="s">
        <v>87</v>
      </c>
      <c r="G40" s="15" t="s">
        <v>354</v>
      </c>
      <c r="H40" s="11">
        <v>3</v>
      </c>
      <c r="I40" s="15" t="s">
        <v>355</v>
      </c>
      <c r="J40" s="15"/>
      <c r="K40" s="11"/>
      <c r="L40" s="52" t="s">
        <v>353</v>
      </c>
      <c r="M40" s="40"/>
    </row>
    <row r="41" spans="1:13" ht="18.75" customHeight="1" x14ac:dyDescent="0.2">
      <c r="A41" s="32" t="s">
        <v>11</v>
      </c>
      <c r="B41" s="33" t="s">
        <v>14</v>
      </c>
      <c r="C41" s="33">
        <f t="shared" si="0"/>
        <v>1237</v>
      </c>
      <c r="D41" s="13" t="s">
        <v>89</v>
      </c>
      <c r="E41" s="13" t="s">
        <v>356</v>
      </c>
      <c r="F41" s="13" t="s">
        <v>90</v>
      </c>
      <c r="G41" s="13" t="s">
        <v>357</v>
      </c>
      <c r="H41" s="9">
        <v>3</v>
      </c>
      <c r="I41" s="13" t="s">
        <v>95</v>
      </c>
      <c r="J41" s="13"/>
      <c r="K41" s="9"/>
      <c r="L41" s="50" t="s">
        <v>358</v>
      </c>
      <c r="M41" s="16" t="s">
        <v>359</v>
      </c>
    </row>
    <row r="42" spans="1:13" ht="18.75" customHeight="1" x14ac:dyDescent="0.2">
      <c r="A42" s="34" t="s">
        <v>11</v>
      </c>
      <c r="B42" s="35" t="s">
        <v>14</v>
      </c>
      <c r="C42" s="35">
        <f t="shared" si="0"/>
        <v>1238</v>
      </c>
      <c r="D42" s="14" t="s">
        <v>91</v>
      </c>
      <c r="E42" s="14" t="s">
        <v>360</v>
      </c>
      <c r="F42" s="14" t="s">
        <v>92</v>
      </c>
      <c r="G42" s="14" t="s">
        <v>361</v>
      </c>
      <c r="H42" s="10">
        <v>3</v>
      </c>
      <c r="I42" s="14" t="s">
        <v>96</v>
      </c>
      <c r="J42" s="14"/>
      <c r="K42" s="10"/>
      <c r="L42" s="51" t="s">
        <v>362</v>
      </c>
      <c r="M42" s="17" t="s">
        <v>363</v>
      </c>
    </row>
    <row r="43" spans="1:13" ht="18.75" customHeight="1" thickBot="1" x14ac:dyDescent="0.25">
      <c r="A43" s="36" t="s">
        <v>11</v>
      </c>
      <c r="B43" s="37" t="s">
        <v>14</v>
      </c>
      <c r="C43" s="37">
        <f t="shared" si="0"/>
        <v>1239</v>
      </c>
      <c r="D43" s="15" t="s">
        <v>93</v>
      </c>
      <c r="E43" s="15" t="s">
        <v>364</v>
      </c>
      <c r="F43" s="15" t="s">
        <v>94</v>
      </c>
      <c r="G43" s="15" t="s">
        <v>326</v>
      </c>
      <c r="H43" s="11">
        <v>3</v>
      </c>
      <c r="I43" s="15" t="s">
        <v>97</v>
      </c>
      <c r="J43" s="15"/>
      <c r="K43" s="11"/>
      <c r="L43" s="52" t="s">
        <v>365</v>
      </c>
      <c r="M43" s="18" t="s">
        <v>366</v>
      </c>
    </row>
    <row r="44" spans="1:13" ht="18.75" customHeight="1" x14ac:dyDescent="0.2">
      <c r="A44" s="44" t="s">
        <v>11</v>
      </c>
      <c r="B44" s="45" t="s">
        <v>15</v>
      </c>
      <c r="C44" s="45">
        <f t="shared" si="0"/>
        <v>1240</v>
      </c>
      <c r="D44" s="22" t="s">
        <v>113</v>
      </c>
      <c r="E44" s="22" t="s">
        <v>114</v>
      </c>
      <c r="F44" s="22" t="s">
        <v>115</v>
      </c>
      <c r="G44" s="22" t="s">
        <v>367</v>
      </c>
      <c r="H44" s="23">
        <v>3</v>
      </c>
      <c r="I44" s="22" t="s">
        <v>116</v>
      </c>
      <c r="J44" s="22"/>
      <c r="K44" s="23"/>
      <c r="L44" s="54" t="s">
        <v>368</v>
      </c>
      <c r="M44" s="38"/>
    </row>
    <row r="45" spans="1:13" ht="18.75" customHeight="1" x14ac:dyDescent="0.2">
      <c r="A45" s="34" t="s">
        <v>11</v>
      </c>
      <c r="B45" s="35" t="s">
        <v>15</v>
      </c>
      <c r="C45" s="35">
        <f t="shared" si="0"/>
        <v>1241</v>
      </c>
      <c r="D45" s="14" t="s">
        <v>169</v>
      </c>
      <c r="E45" s="14" t="s">
        <v>170</v>
      </c>
      <c r="F45" s="14" t="s">
        <v>171</v>
      </c>
      <c r="G45" s="14" t="s">
        <v>369</v>
      </c>
      <c r="H45" s="10">
        <v>3</v>
      </c>
      <c r="I45" s="14" t="s">
        <v>129</v>
      </c>
      <c r="J45" s="14"/>
      <c r="K45" s="10"/>
      <c r="L45" s="51" t="s">
        <v>370</v>
      </c>
      <c r="M45" s="39"/>
    </row>
    <row r="46" spans="1:13" ht="18.75" customHeight="1" thickBot="1" x14ac:dyDescent="0.25">
      <c r="A46" s="36" t="s">
        <v>11</v>
      </c>
      <c r="B46" s="37" t="s">
        <v>15</v>
      </c>
      <c r="C46" s="37">
        <f t="shared" si="0"/>
        <v>1242</v>
      </c>
      <c r="D46" s="15" t="s">
        <v>172</v>
      </c>
      <c r="E46" s="15" t="s">
        <v>173</v>
      </c>
      <c r="F46" s="15" t="s">
        <v>76</v>
      </c>
      <c r="G46" s="15" t="s">
        <v>371</v>
      </c>
      <c r="H46" s="11">
        <v>3</v>
      </c>
      <c r="I46" s="15" t="s">
        <v>77</v>
      </c>
      <c r="J46" s="15"/>
      <c r="K46" s="11"/>
      <c r="L46" s="52" t="s">
        <v>372</v>
      </c>
      <c r="M46" s="40"/>
    </row>
    <row r="47" spans="1:13" ht="18.75" customHeight="1" x14ac:dyDescent="0.2">
      <c r="A47" s="32" t="s">
        <v>11</v>
      </c>
      <c r="B47" s="33" t="s">
        <v>26</v>
      </c>
      <c r="C47" s="33">
        <f t="shared" si="0"/>
        <v>1243</v>
      </c>
      <c r="D47" s="13" t="s">
        <v>175</v>
      </c>
      <c r="E47" s="13" t="s">
        <v>176</v>
      </c>
      <c r="F47" s="13" t="s">
        <v>177</v>
      </c>
      <c r="G47" s="13" t="s">
        <v>373</v>
      </c>
      <c r="H47" s="9">
        <v>3</v>
      </c>
      <c r="I47" s="13" t="s">
        <v>181</v>
      </c>
      <c r="J47" s="13"/>
      <c r="K47" s="9"/>
      <c r="L47" s="50" t="s">
        <v>374</v>
      </c>
      <c r="M47" s="38"/>
    </row>
    <row r="48" spans="1:13" ht="18.75" customHeight="1" thickBot="1" x14ac:dyDescent="0.25">
      <c r="A48" s="36" t="s">
        <v>11</v>
      </c>
      <c r="B48" s="37" t="s">
        <v>26</v>
      </c>
      <c r="C48" s="37">
        <f t="shared" si="0"/>
        <v>1244</v>
      </c>
      <c r="D48" s="15" t="s">
        <v>178</v>
      </c>
      <c r="E48" s="15" t="s">
        <v>179</v>
      </c>
      <c r="F48" s="15" t="s">
        <v>180</v>
      </c>
      <c r="G48" s="15" t="s">
        <v>328</v>
      </c>
      <c r="H48" s="11">
        <v>3</v>
      </c>
      <c r="I48" s="15" t="s">
        <v>182</v>
      </c>
      <c r="J48" s="15"/>
      <c r="K48" s="11"/>
      <c r="L48" s="52" t="s">
        <v>375</v>
      </c>
      <c r="M48" s="40"/>
    </row>
    <row r="49" spans="1:13" ht="18.75" customHeight="1" x14ac:dyDescent="0.2">
      <c r="A49" s="44" t="s">
        <v>11</v>
      </c>
      <c r="B49" s="45" t="s">
        <v>25</v>
      </c>
      <c r="C49" s="22">
        <v>1201</v>
      </c>
      <c r="D49" s="22" t="s">
        <v>104</v>
      </c>
      <c r="E49" s="22" t="s">
        <v>105</v>
      </c>
      <c r="F49" s="22" t="s">
        <v>106</v>
      </c>
      <c r="G49" s="22" t="s">
        <v>107</v>
      </c>
      <c r="H49" s="23">
        <v>3</v>
      </c>
      <c r="I49" s="22" t="s">
        <v>108</v>
      </c>
      <c r="J49" s="22"/>
      <c r="K49" s="46"/>
      <c r="L49" s="54" t="s">
        <v>231</v>
      </c>
      <c r="M49" s="38"/>
    </row>
    <row r="50" spans="1:13" ht="18.75" customHeight="1" x14ac:dyDescent="0.2">
      <c r="A50" s="34" t="s">
        <v>11</v>
      </c>
      <c r="B50" s="35" t="s">
        <v>25</v>
      </c>
      <c r="C50" s="14">
        <v>1202</v>
      </c>
      <c r="D50" s="14" t="s">
        <v>249</v>
      </c>
      <c r="E50" s="14" t="s">
        <v>250</v>
      </c>
      <c r="F50" s="14" t="s">
        <v>106</v>
      </c>
      <c r="G50" s="14" t="s">
        <v>107</v>
      </c>
      <c r="H50" s="10">
        <v>3</v>
      </c>
      <c r="I50" s="14" t="s">
        <v>108</v>
      </c>
      <c r="J50" s="14"/>
      <c r="K50" s="47"/>
      <c r="L50" s="51" t="s">
        <v>231</v>
      </c>
      <c r="M50" s="39"/>
    </row>
    <row r="51" spans="1:13" ht="18.75" customHeight="1" x14ac:dyDescent="0.2">
      <c r="A51" s="34" t="s">
        <v>11</v>
      </c>
      <c r="B51" s="35" t="s">
        <v>25</v>
      </c>
      <c r="C51" s="14">
        <v>1203</v>
      </c>
      <c r="D51" s="14" t="s">
        <v>251</v>
      </c>
      <c r="E51" s="14" t="s">
        <v>252</v>
      </c>
      <c r="F51" s="14" t="s">
        <v>106</v>
      </c>
      <c r="G51" s="14" t="s">
        <v>107</v>
      </c>
      <c r="H51" s="10">
        <v>3</v>
      </c>
      <c r="I51" s="14" t="s">
        <v>108</v>
      </c>
      <c r="J51" s="14"/>
      <c r="K51" s="47"/>
      <c r="L51" s="51" t="s">
        <v>231</v>
      </c>
      <c r="M51" s="39"/>
    </row>
    <row r="52" spans="1:13" ht="18.75" customHeight="1" x14ac:dyDescent="0.2">
      <c r="A52" s="34" t="s">
        <v>11</v>
      </c>
      <c r="B52" s="35" t="s">
        <v>25</v>
      </c>
      <c r="C52" s="14">
        <v>1204</v>
      </c>
      <c r="D52" s="14" t="s">
        <v>253</v>
      </c>
      <c r="E52" s="14" t="s">
        <v>254</v>
      </c>
      <c r="F52" s="14" t="s">
        <v>106</v>
      </c>
      <c r="G52" s="14" t="s">
        <v>107</v>
      </c>
      <c r="H52" s="10">
        <v>3</v>
      </c>
      <c r="I52" s="14" t="s">
        <v>108</v>
      </c>
      <c r="J52" s="14"/>
      <c r="K52" s="47"/>
      <c r="L52" s="51" t="s">
        <v>231</v>
      </c>
      <c r="M52" s="39"/>
    </row>
    <row r="53" spans="1:13" ht="18.75" customHeight="1" x14ac:dyDescent="0.2">
      <c r="A53" s="34" t="s">
        <v>11</v>
      </c>
      <c r="B53" s="35" t="s">
        <v>25</v>
      </c>
      <c r="C53" s="14">
        <v>1205</v>
      </c>
      <c r="D53" s="14" t="s">
        <v>255</v>
      </c>
      <c r="E53" s="14" t="s">
        <v>256</v>
      </c>
      <c r="F53" s="14" t="s">
        <v>106</v>
      </c>
      <c r="G53" s="14" t="s">
        <v>107</v>
      </c>
      <c r="H53" s="10">
        <v>3</v>
      </c>
      <c r="I53" s="14" t="s">
        <v>108</v>
      </c>
      <c r="J53" s="14"/>
      <c r="K53" s="47"/>
      <c r="L53" s="51" t="s">
        <v>231</v>
      </c>
      <c r="M53" s="39"/>
    </row>
    <row r="54" spans="1:13" ht="18.75" customHeight="1" thickBot="1" x14ac:dyDescent="0.25">
      <c r="A54" s="36" t="s">
        <v>11</v>
      </c>
      <c r="B54" s="37" t="s">
        <v>25</v>
      </c>
      <c r="C54" s="15">
        <v>1206</v>
      </c>
      <c r="D54" s="15"/>
      <c r="E54" s="15"/>
      <c r="F54" s="15"/>
      <c r="G54" s="15"/>
      <c r="H54" s="11"/>
      <c r="I54" s="15"/>
      <c r="J54" s="15"/>
      <c r="K54" s="48"/>
      <c r="L54" s="52"/>
      <c r="M54" s="40"/>
    </row>
    <row r="55" spans="1:13" ht="18.75" customHeight="1" x14ac:dyDescent="0.2">
      <c r="A55" s="32" t="s">
        <v>11</v>
      </c>
      <c r="B55" s="33" t="s">
        <v>25</v>
      </c>
      <c r="C55" s="22">
        <v>1211</v>
      </c>
      <c r="D55" s="13" t="s">
        <v>237</v>
      </c>
      <c r="E55" s="13" t="s">
        <v>238</v>
      </c>
      <c r="F55" s="13" t="s">
        <v>239</v>
      </c>
      <c r="G55" s="13" t="s">
        <v>232</v>
      </c>
      <c r="H55" s="9">
        <v>3</v>
      </c>
      <c r="I55" s="13" t="s">
        <v>233</v>
      </c>
      <c r="J55" s="13"/>
      <c r="K55" s="49"/>
      <c r="L55" s="50" t="s">
        <v>231</v>
      </c>
      <c r="M55" s="38"/>
    </row>
    <row r="56" spans="1:13" ht="18.75" customHeight="1" x14ac:dyDescent="0.2">
      <c r="A56" s="34" t="s">
        <v>11</v>
      </c>
      <c r="B56" s="35" t="s">
        <v>25</v>
      </c>
      <c r="C56" s="14">
        <v>1212</v>
      </c>
      <c r="D56" s="14" t="s">
        <v>240</v>
      </c>
      <c r="E56" s="14" t="s">
        <v>241</v>
      </c>
      <c r="F56" s="14" t="s">
        <v>239</v>
      </c>
      <c r="G56" s="14" t="s">
        <v>232</v>
      </c>
      <c r="H56" s="10">
        <v>3</v>
      </c>
      <c r="I56" s="14" t="s">
        <v>233</v>
      </c>
      <c r="J56" s="14"/>
      <c r="K56" s="47"/>
      <c r="L56" s="51" t="s">
        <v>231</v>
      </c>
      <c r="M56" s="39"/>
    </row>
    <row r="57" spans="1:13" ht="18.75" customHeight="1" x14ac:dyDescent="0.2">
      <c r="A57" s="34" t="s">
        <v>11</v>
      </c>
      <c r="B57" s="35" t="s">
        <v>25</v>
      </c>
      <c r="C57" s="14">
        <v>1213</v>
      </c>
      <c r="D57" s="14" t="s">
        <v>242</v>
      </c>
      <c r="E57" s="14" t="s">
        <v>48</v>
      </c>
      <c r="F57" s="14" t="s">
        <v>239</v>
      </c>
      <c r="G57" s="14" t="s">
        <v>232</v>
      </c>
      <c r="H57" s="10">
        <v>3</v>
      </c>
      <c r="I57" s="14" t="s">
        <v>233</v>
      </c>
      <c r="J57" s="14"/>
      <c r="K57" s="47"/>
      <c r="L57" s="51" t="s">
        <v>231</v>
      </c>
      <c r="M57" s="39"/>
    </row>
    <row r="58" spans="1:13" ht="18.75" customHeight="1" x14ac:dyDescent="0.2">
      <c r="A58" s="34" t="s">
        <v>11</v>
      </c>
      <c r="B58" s="35" t="s">
        <v>25</v>
      </c>
      <c r="C58" s="14">
        <v>1214</v>
      </c>
      <c r="D58" s="14" t="s">
        <v>243</v>
      </c>
      <c r="E58" s="14" t="s">
        <v>244</v>
      </c>
      <c r="F58" s="14" t="s">
        <v>239</v>
      </c>
      <c r="G58" s="14" t="s">
        <v>232</v>
      </c>
      <c r="H58" s="10">
        <v>2</v>
      </c>
      <c r="I58" s="14" t="s">
        <v>233</v>
      </c>
      <c r="J58" s="14"/>
      <c r="K58" s="47"/>
      <c r="L58" s="51" t="s">
        <v>231</v>
      </c>
      <c r="M58" s="39"/>
    </row>
    <row r="59" spans="1:13" ht="18.75" customHeight="1" x14ac:dyDescent="0.2">
      <c r="A59" s="34" t="s">
        <v>11</v>
      </c>
      <c r="B59" s="35" t="s">
        <v>25</v>
      </c>
      <c r="C59" s="14">
        <v>1215</v>
      </c>
      <c r="D59" s="14" t="s">
        <v>245</v>
      </c>
      <c r="E59" s="14" t="s">
        <v>246</v>
      </c>
      <c r="F59" s="14" t="s">
        <v>239</v>
      </c>
      <c r="G59" s="14" t="s">
        <v>232</v>
      </c>
      <c r="H59" s="10">
        <v>3</v>
      </c>
      <c r="I59" s="14" t="s">
        <v>233</v>
      </c>
      <c r="J59" s="14"/>
      <c r="K59" s="47"/>
      <c r="L59" s="51" t="s">
        <v>231</v>
      </c>
      <c r="M59" s="39"/>
    </row>
    <row r="60" spans="1:13" ht="18.75" customHeight="1" thickBot="1" x14ac:dyDescent="0.25">
      <c r="A60" s="36" t="s">
        <v>11</v>
      </c>
      <c r="B60" s="37" t="s">
        <v>25</v>
      </c>
      <c r="C60" s="15">
        <v>1216</v>
      </c>
      <c r="D60" s="15" t="s">
        <v>247</v>
      </c>
      <c r="E60" s="15" t="s">
        <v>248</v>
      </c>
      <c r="F60" s="15" t="s">
        <v>239</v>
      </c>
      <c r="G60" s="15" t="s">
        <v>232</v>
      </c>
      <c r="H60" s="11">
        <v>3</v>
      </c>
      <c r="I60" s="15" t="s">
        <v>233</v>
      </c>
      <c r="J60" s="15"/>
      <c r="K60" s="48"/>
      <c r="L60" s="52" t="s">
        <v>231</v>
      </c>
      <c r="M60" s="40"/>
    </row>
    <row r="61" spans="1:13" ht="18.75" customHeight="1" x14ac:dyDescent="0.2">
      <c r="A61" s="32" t="s">
        <v>11</v>
      </c>
      <c r="B61" s="33" t="s">
        <v>25</v>
      </c>
      <c r="C61" s="22">
        <v>1221</v>
      </c>
      <c r="D61" s="13" t="s">
        <v>153</v>
      </c>
      <c r="E61" s="13" t="s">
        <v>235</v>
      </c>
      <c r="F61" s="13" t="s">
        <v>154</v>
      </c>
      <c r="G61" s="13" t="s">
        <v>155</v>
      </c>
      <c r="H61" s="9">
        <v>3</v>
      </c>
      <c r="I61" s="13" t="s">
        <v>157</v>
      </c>
      <c r="J61" s="13"/>
      <c r="K61" s="49"/>
      <c r="L61" s="50" t="s">
        <v>234</v>
      </c>
      <c r="M61" s="38"/>
    </row>
    <row r="62" spans="1:13" ht="18.75" customHeight="1" x14ac:dyDescent="0.2">
      <c r="A62" s="34" t="s">
        <v>11</v>
      </c>
      <c r="B62" s="35" t="s">
        <v>25</v>
      </c>
      <c r="C62" s="14">
        <v>1222</v>
      </c>
      <c r="D62" s="14" t="s">
        <v>257</v>
      </c>
      <c r="E62" s="14" t="s">
        <v>258</v>
      </c>
      <c r="F62" s="14" t="s">
        <v>259</v>
      </c>
      <c r="G62" s="14" t="s">
        <v>155</v>
      </c>
      <c r="H62" s="10">
        <v>3</v>
      </c>
      <c r="I62" s="14" t="s">
        <v>157</v>
      </c>
      <c r="J62" s="14"/>
      <c r="K62" s="47"/>
      <c r="L62" s="51" t="s">
        <v>234</v>
      </c>
      <c r="M62" s="39"/>
    </row>
    <row r="63" spans="1:13" ht="18.75" customHeight="1" x14ac:dyDescent="0.2">
      <c r="A63" s="34" t="s">
        <v>11</v>
      </c>
      <c r="B63" s="35" t="s">
        <v>25</v>
      </c>
      <c r="C63" s="14">
        <v>1223</v>
      </c>
      <c r="D63" s="14" t="s">
        <v>260</v>
      </c>
      <c r="E63" s="14" t="s">
        <v>261</v>
      </c>
      <c r="F63" s="14" t="s">
        <v>259</v>
      </c>
      <c r="G63" s="14" t="s">
        <v>155</v>
      </c>
      <c r="H63" s="10">
        <v>3</v>
      </c>
      <c r="I63" s="14" t="s">
        <v>157</v>
      </c>
      <c r="J63" s="14"/>
      <c r="K63" s="47"/>
      <c r="L63" s="51" t="s">
        <v>234</v>
      </c>
      <c r="M63" s="39"/>
    </row>
    <row r="64" spans="1:13" ht="18.75" customHeight="1" x14ac:dyDescent="0.2">
      <c r="A64" s="34" t="s">
        <v>11</v>
      </c>
      <c r="B64" s="35" t="s">
        <v>25</v>
      </c>
      <c r="C64" s="14">
        <v>1224</v>
      </c>
      <c r="D64" s="14" t="s">
        <v>262</v>
      </c>
      <c r="E64" s="14" t="s">
        <v>263</v>
      </c>
      <c r="F64" s="14" t="s">
        <v>259</v>
      </c>
      <c r="G64" s="14" t="s">
        <v>155</v>
      </c>
      <c r="H64" s="10">
        <v>3</v>
      </c>
      <c r="I64" s="14" t="s">
        <v>157</v>
      </c>
      <c r="J64" s="14"/>
      <c r="K64" s="47"/>
      <c r="L64" s="51" t="s">
        <v>234</v>
      </c>
      <c r="M64" s="39"/>
    </row>
    <row r="65" spans="1:13" ht="18.75" customHeight="1" x14ac:dyDescent="0.2">
      <c r="A65" s="34" t="s">
        <v>11</v>
      </c>
      <c r="B65" s="35" t="s">
        <v>25</v>
      </c>
      <c r="C65" s="14">
        <v>1225</v>
      </c>
      <c r="D65" s="14" t="s">
        <v>264</v>
      </c>
      <c r="E65" s="14" t="s">
        <v>265</v>
      </c>
      <c r="F65" s="14" t="s">
        <v>259</v>
      </c>
      <c r="G65" s="14" t="s">
        <v>155</v>
      </c>
      <c r="H65" s="10">
        <v>3</v>
      </c>
      <c r="I65" s="14" t="s">
        <v>157</v>
      </c>
      <c r="J65" s="14"/>
      <c r="K65" s="47"/>
      <c r="L65" s="51" t="s">
        <v>234</v>
      </c>
      <c r="M65" s="39"/>
    </row>
    <row r="66" spans="1:13" ht="18.75" customHeight="1" thickBot="1" x14ac:dyDescent="0.25">
      <c r="A66" s="36" t="s">
        <v>11</v>
      </c>
      <c r="B66" s="37" t="s">
        <v>25</v>
      </c>
      <c r="C66" s="15">
        <v>1226</v>
      </c>
      <c r="D66" s="15" t="s">
        <v>266</v>
      </c>
      <c r="E66" s="15" t="s">
        <v>267</v>
      </c>
      <c r="F66" s="15" t="s">
        <v>268</v>
      </c>
      <c r="G66" s="15" t="s">
        <v>155</v>
      </c>
      <c r="H66" s="11">
        <v>3</v>
      </c>
      <c r="I66" s="15" t="s">
        <v>157</v>
      </c>
      <c r="J66" s="15"/>
      <c r="K66" s="48"/>
      <c r="L66" s="52" t="s">
        <v>234</v>
      </c>
      <c r="M66" s="40"/>
    </row>
    <row r="67" spans="1:13" s="55" customFormat="1" ht="18.75" customHeight="1" x14ac:dyDescent="0.2">
      <c r="J67" s="60" t="s">
        <v>61</v>
      </c>
      <c r="K67" s="56">
        <f>C47</f>
        <v>1243</v>
      </c>
      <c r="L67" s="176" t="str">
        <f>IF(D47="","",D47)</f>
        <v>前川　千寛</v>
      </c>
      <c r="M67" s="177"/>
    </row>
    <row r="68" spans="1:13" s="55" customFormat="1" ht="18.75" customHeight="1" x14ac:dyDescent="0.2">
      <c r="J68" s="174" t="s">
        <v>60</v>
      </c>
      <c r="K68" s="59" t="s">
        <v>56</v>
      </c>
      <c r="L68" s="63" t="s">
        <v>63</v>
      </c>
      <c r="M68" s="64" t="s">
        <v>64</v>
      </c>
    </row>
    <row r="69" spans="1:13" s="55" customFormat="1" ht="18.75" customHeight="1" x14ac:dyDescent="0.2">
      <c r="J69" s="174"/>
      <c r="K69" s="59" t="s">
        <v>57</v>
      </c>
      <c r="L69" s="63" t="s">
        <v>66</v>
      </c>
      <c r="M69" s="57"/>
    </row>
    <row r="70" spans="1:13" s="55" customFormat="1" ht="18.75" customHeight="1" x14ac:dyDescent="0.2">
      <c r="J70" s="174"/>
      <c r="K70" s="59" t="s">
        <v>58</v>
      </c>
      <c r="L70" s="63" t="s">
        <v>65</v>
      </c>
      <c r="M70" s="57"/>
    </row>
    <row r="71" spans="1:13" s="55" customFormat="1" ht="18.75" customHeight="1" x14ac:dyDescent="0.2">
      <c r="J71" s="174"/>
      <c r="K71" s="59" t="s">
        <v>59</v>
      </c>
      <c r="L71" s="63" t="s">
        <v>67</v>
      </c>
      <c r="M71" s="57"/>
    </row>
    <row r="72" spans="1:13" s="55" customFormat="1" ht="18.75" customHeight="1" x14ac:dyDescent="0.2">
      <c r="J72" s="61" t="s">
        <v>62</v>
      </c>
      <c r="K72" s="59">
        <f>C48</f>
        <v>1244</v>
      </c>
      <c r="L72" s="178" t="str">
        <f>IF(D48="","",D48)</f>
        <v>入佐　隼斗</v>
      </c>
      <c r="M72" s="179"/>
    </row>
    <row r="73" spans="1:13" s="55" customFormat="1" ht="18.75" customHeight="1" x14ac:dyDescent="0.2">
      <c r="J73" s="174" t="s">
        <v>60</v>
      </c>
      <c r="K73" s="59" t="s">
        <v>56</v>
      </c>
      <c r="L73" s="63" t="s">
        <v>68</v>
      </c>
      <c r="M73" s="64" t="s">
        <v>69</v>
      </c>
    </row>
    <row r="74" spans="1:13" s="55" customFormat="1" ht="18.75" customHeight="1" x14ac:dyDescent="0.2">
      <c r="J74" s="174"/>
      <c r="K74" s="59" t="s">
        <v>57</v>
      </c>
      <c r="L74" s="63" t="s">
        <v>72</v>
      </c>
      <c r="M74" s="57"/>
    </row>
    <row r="75" spans="1:13" s="55" customFormat="1" ht="18.75" customHeight="1" x14ac:dyDescent="0.2">
      <c r="J75" s="174"/>
      <c r="K75" s="59" t="s">
        <v>58</v>
      </c>
      <c r="L75" s="63" t="s">
        <v>70</v>
      </c>
      <c r="M75" s="57"/>
    </row>
    <row r="76" spans="1:13" s="55" customFormat="1" ht="18.75" customHeight="1" thickBot="1" x14ac:dyDescent="0.25">
      <c r="J76" s="175"/>
      <c r="K76" s="58" t="s">
        <v>59</v>
      </c>
      <c r="L76" s="65" t="s">
        <v>71</v>
      </c>
      <c r="M76" s="62"/>
    </row>
  </sheetData>
  <mergeCells count="6">
    <mergeCell ref="J73:J76"/>
    <mergeCell ref="A1:I1"/>
    <mergeCell ref="A2:I2"/>
    <mergeCell ref="L67:M67"/>
    <mergeCell ref="J68:J71"/>
    <mergeCell ref="L72:M72"/>
  </mergeCells>
  <phoneticPr fontId="3"/>
  <dataValidations count="7">
    <dataValidation type="list" imeMode="hiragana" allowBlank="1" showInputMessage="1" showErrorMessage="1" errorTitle="エラー" error="氏名に外字が含まれる場合のみ&quot;○&quot;を入力してください。" sqref="J5:J66">
      <formula1>"○"</formula1>
    </dataValidation>
    <dataValidation imeMode="halfAlpha" allowBlank="1" showInputMessage="1" showErrorMessage="1" sqref="C5:C66 L5:M66 L68:M71 K67:K76 L73:M76"/>
    <dataValidation type="list" imeMode="hiragana" allowBlank="1" showInputMessage="1" showErrorMessage="1" errorTitle="エラー" error="リレー登録する場合のみ&quot;○&quot;を入力してください。" sqref="K5:K48">
      <formula1>"○"</formula1>
    </dataValidation>
    <dataValidation type="list" imeMode="halfAlpha" allowBlank="1" showInputMessage="1" showErrorMessage="1" errorTitle="エラー" error="正しい学年を入力してください。" sqref="H5:H66">
      <formula1>"1,2,3"</formula1>
    </dataValidation>
    <dataValidation imeMode="halfKatakana" allowBlank="1" showInputMessage="1" showErrorMessage="1" sqref="E5:E66 G5:G66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F5:F66 I5:I66 D5:D66 L67 L7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L116" sqref="L116"/>
    </sheetView>
  </sheetViews>
  <sheetFormatPr defaultRowHeight="13" x14ac:dyDescent="0.2"/>
  <cols>
    <col min="3" max="3" width="9" style="144"/>
    <col min="6" max="11" width="0" hidden="1" customWidth="1"/>
    <col min="12" max="13" width="13.90625" bestFit="1" customWidth="1"/>
    <col min="14" max="14" width="5.453125" customWidth="1"/>
    <col min="15" max="15" width="11.6328125" bestFit="1" customWidth="1"/>
    <col min="16" max="16" width="13.90625" bestFit="1" customWidth="1"/>
    <col min="17" max="17" width="12" customWidth="1"/>
  </cols>
  <sheetData>
    <row r="1" spans="1:24" s="140" customFormat="1" ht="18" x14ac:dyDescent="0.55000000000000004">
      <c r="A1" s="147" t="s">
        <v>376</v>
      </c>
      <c r="B1" s="148" t="s">
        <v>377</v>
      </c>
      <c r="C1" s="149" t="s">
        <v>378</v>
      </c>
      <c r="D1" s="150" t="s">
        <v>379</v>
      </c>
      <c r="E1" s="145" t="s">
        <v>380</v>
      </c>
      <c r="F1" s="150" t="s">
        <v>381</v>
      </c>
      <c r="G1" s="150" t="s">
        <v>380</v>
      </c>
      <c r="H1" s="150" t="s">
        <v>382</v>
      </c>
      <c r="I1" s="150" t="s">
        <v>380</v>
      </c>
      <c r="J1" s="145" t="s">
        <v>383</v>
      </c>
      <c r="K1" s="145" t="s">
        <v>384</v>
      </c>
      <c r="L1" s="145" t="s">
        <v>385</v>
      </c>
      <c r="M1" s="145" t="s">
        <v>408</v>
      </c>
      <c r="N1" s="145" t="s">
        <v>386</v>
      </c>
      <c r="O1" s="145" t="s">
        <v>387</v>
      </c>
      <c r="P1" s="145" t="s">
        <v>408</v>
      </c>
      <c r="Q1" s="145" t="s">
        <v>409</v>
      </c>
      <c r="R1" s="146" t="s">
        <v>388</v>
      </c>
      <c r="S1" s="145" t="s">
        <v>389</v>
      </c>
      <c r="T1" s="145"/>
      <c r="U1" s="147" t="s">
        <v>390</v>
      </c>
      <c r="W1" s="141"/>
      <c r="X1" s="141"/>
    </row>
    <row r="2" spans="1:24" x14ac:dyDescent="0.2">
      <c r="A2" s="153">
        <f>10000+B2</f>
        <v>11201</v>
      </c>
      <c r="B2">
        <f>男子!C5</f>
        <v>1201</v>
      </c>
      <c r="C2" s="156" t="str">
        <f>男子!A5&amp;男子!B5</f>
        <v>1年100m</v>
      </c>
      <c r="D2">
        <f>IF(C2="","",VLOOKUP(C2,競技!$B$1:$C$17,2,0))</f>
        <v>1</v>
      </c>
      <c r="E2" s="143">
        <f>男子!L5</f>
        <v>0</v>
      </c>
      <c r="L2" s="151">
        <f>男子!D5</f>
        <v>0</v>
      </c>
      <c r="M2" s="151">
        <f>男子!E5</f>
        <v>0</v>
      </c>
      <c r="N2" s="144" t="str">
        <f>男子!$K$2</f>
        <v>千葉</v>
      </c>
      <c r="O2" s="144">
        <f>男子!F5</f>
        <v>0</v>
      </c>
      <c r="P2" s="144">
        <f>男子!G5</f>
        <v>0</v>
      </c>
      <c r="Q2" s="144">
        <f>男子!I5</f>
        <v>0</v>
      </c>
      <c r="R2">
        <f>男子!H5</f>
        <v>1</v>
      </c>
      <c r="S2">
        <v>1</v>
      </c>
      <c r="U2">
        <f>IF(O2="","",VLOOKUP(O2,所属!$B$2:$C$122,2,0))</f>
        <v>12042</v>
      </c>
    </row>
    <row r="3" spans="1:24" x14ac:dyDescent="0.2">
      <c r="A3" s="153">
        <f t="shared" ref="A3:A66" si="0">10000+B3</f>
        <v>11202</v>
      </c>
      <c r="B3">
        <f>男子!C6</f>
        <v>1202</v>
      </c>
      <c r="C3" s="156" t="str">
        <f>男子!A6&amp;男子!B6</f>
        <v>1年100m</v>
      </c>
      <c r="D3">
        <f>IF(C3="","",VLOOKUP(C3,競技!$B$1:$C$17,2,0))</f>
        <v>1</v>
      </c>
      <c r="E3" s="143">
        <f>男子!L6</f>
        <v>0</v>
      </c>
      <c r="L3" s="151">
        <f>男子!D6</f>
        <v>0</v>
      </c>
      <c r="M3" s="151">
        <f>男子!E6</f>
        <v>0</v>
      </c>
      <c r="N3" s="144" t="str">
        <f>男子!$K$2</f>
        <v>千葉</v>
      </c>
      <c r="O3" s="144">
        <f>男子!F6</f>
        <v>0</v>
      </c>
      <c r="P3" s="144">
        <f>男子!G6</f>
        <v>0</v>
      </c>
      <c r="Q3" s="144">
        <f>男子!I6</f>
        <v>0</v>
      </c>
      <c r="R3">
        <f>男子!H6</f>
        <v>1</v>
      </c>
      <c r="S3">
        <v>1</v>
      </c>
      <c r="U3">
        <f>IF(O3="","",VLOOKUP(O3,所属!$B$2:$C$122,2,0))</f>
        <v>12042</v>
      </c>
    </row>
    <row r="4" spans="1:24" x14ac:dyDescent="0.2">
      <c r="A4" s="153">
        <f t="shared" si="0"/>
        <v>11203</v>
      </c>
      <c r="B4">
        <f>男子!C7</f>
        <v>1203</v>
      </c>
      <c r="C4" s="156" t="str">
        <f>男子!A7&amp;男子!B7</f>
        <v>1年100m</v>
      </c>
      <c r="D4">
        <f>IF(C4="","",VLOOKUP(C4,競技!$B$1:$C$17,2,0))</f>
        <v>1</v>
      </c>
      <c r="E4" s="143">
        <f>男子!L7</f>
        <v>0</v>
      </c>
      <c r="L4" s="151">
        <f>男子!D7</f>
        <v>0</v>
      </c>
      <c r="M4" s="151">
        <f>男子!E7</f>
        <v>0</v>
      </c>
      <c r="N4" s="144" t="str">
        <f>男子!$K$2</f>
        <v>千葉</v>
      </c>
      <c r="O4" s="144">
        <f>男子!F7</f>
        <v>0</v>
      </c>
      <c r="P4" s="144">
        <f>男子!G7</f>
        <v>0</v>
      </c>
      <c r="Q4" s="144">
        <f>男子!I7</f>
        <v>0</v>
      </c>
      <c r="R4">
        <f>男子!H7</f>
        <v>1</v>
      </c>
      <c r="S4">
        <v>1</v>
      </c>
      <c r="U4">
        <f>IF(O4="","",VLOOKUP(O4,所属!$B$2:$C$122,2,0))</f>
        <v>12042</v>
      </c>
    </row>
    <row r="5" spans="1:24" x14ac:dyDescent="0.2">
      <c r="A5" s="153">
        <f t="shared" si="0"/>
        <v>11204</v>
      </c>
      <c r="B5">
        <f>男子!C8</f>
        <v>1204</v>
      </c>
      <c r="C5" s="156" t="str">
        <f>男子!A8&amp;男子!B8</f>
        <v>2年100m</v>
      </c>
      <c r="D5">
        <f>IF(C5="","",VLOOKUP(C5,競技!$B$1:$C$17,2,0))</f>
        <v>2</v>
      </c>
      <c r="E5" s="143">
        <f>男子!L8</f>
        <v>0</v>
      </c>
      <c r="L5" s="151">
        <f>男子!D8</f>
        <v>0</v>
      </c>
      <c r="M5" s="151">
        <f>男子!E8</f>
        <v>0</v>
      </c>
      <c r="N5" s="144" t="str">
        <f>男子!$K$2</f>
        <v>千葉</v>
      </c>
      <c r="O5" s="144">
        <f>男子!F8</f>
        <v>0</v>
      </c>
      <c r="P5" s="144">
        <f>男子!G8</f>
        <v>0</v>
      </c>
      <c r="Q5" s="144">
        <f>男子!I8</f>
        <v>0</v>
      </c>
      <c r="R5">
        <f>男子!H8</f>
        <v>2</v>
      </c>
      <c r="S5">
        <v>1</v>
      </c>
      <c r="U5">
        <f>IF(O5="","",VLOOKUP(O5,所属!$B$2:$C$122,2,0))</f>
        <v>12042</v>
      </c>
    </row>
    <row r="6" spans="1:24" x14ac:dyDescent="0.2">
      <c r="A6" s="153">
        <f t="shared" si="0"/>
        <v>11205</v>
      </c>
      <c r="B6">
        <f>男子!C9</f>
        <v>1205</v>
      </c>
      <c r="C6" s="156" t="str">
        <f>男子!A9&amp;男子!B9</f>
        <v>2年100m</v>
      </c>
      <c r="D6">
        <f>IF(C6="","",VLOOKUP(C6,競技!$B$1:$C$17,2,0))</f>
        <v>2</v>
      </c>
      <c r="E6" s="143">
        <f>男子!L9</f>
        <v>0</v>
      </c>
      <c r="L6" s="151">
        <f>男子!D9</f>
        <v>0</v>
      </c>
      <c r="M6" s="151">
        <f>男子!E9</f>
        <v>0</v>
      </c>
      <c r="N6" s="144" t="str">
        <f>男子!$K$2</f>
        <v>千葉</v>
      </c>
      <c r="O6" s="144">
        <f>男子!F9</f>
        <v>0</v>
      </c>
      <c r="P6" s="144">
        <f>男子!G9</f>
        <v>0</v>
      </c>
      <c r="Q6" s="144">
        <f>男子!I9</f>
        <v>0</v>
      </c>
      <c r="R6">
        <f>男子!H9</f>
        <v>2</v>
      </c>
      <c r="S6">
        <v>1</v>
      </c>
      <c r="U6">
        <f>IF(O6="","",VLOOKUP(O6,所属!$B$2:$C$122,2,0))</f>
        <v>12042</v>
      </c>
    </row>
    <row r="7" spans="1:24" x14ac:dyDescent="0.2">
      <c r="A7" s="153">
        <f t="shared" si="0"/>
        <v>11206</v>
      </c>
      <c r="B7">
        <f>男子!C10</f>
        <v>1206</v>
      </c>
      <c r="C7" s="156" t="str">
        <f>男子!A10&amp;男子!B10</f>
        <v>2年100m</v>
      </c>
      <c r="D7">
        <f>IF(C7="","",VLOOKUP(C7,競技!$B$1:$C$17,2,0))</f>
        <v>2</v>
      </c>
      <c r="E7" s="143">
        <f>男子!L10</f>
        <v>0</v>
      </c>
      <c r="L7" s="151">
        <f>男子!D10</f>
        <v>0</v>
      </c>
      <c r="M7" s="151">
        <f>男子!E10</f>
        <v>0</v>
      </c>
      <c r="N7" s="144" t="str">
        <f>男子!$K$2</f>
        <v>千葉</v>
      </c>
      <c r="O7" s="144">
        <f>男子!F10</f>
        <v>0</v>
      </c>
      <c r="P7" s="144">
        <f>男子!G10</f>
        <v>0</v>
      </c>
      <c r="Q7" s="144">
        <f>男子!I10</f>
        <v>0</v>
      </c>
      <c r="R7">
        <f>男子!H10</f>
        <v>2</v>
      </c>
      <c r="S7">
        <v>1</v>
      </c>
      <c r="U7">
        <f>IF(O7="","",VLOOKUP(O7,所属!$B$2:$C$122,2,0))</f>
        <v>12042</v>
      </c>
    </row>
    <row r="8" spans="1:24" x14ac:dyDescent="0.2">
      <c r="A8" s="153">
        <f t="shared" si="0"/>
        <v>11207</v>
      </c>
      <c r="B8">
        <f>男子!C11</f>
        <v>1207</v>
      </c>
      <c r="C8" s="156" t="str">
        <f>男子!A11&amp;男子!B11</f>
        <v>3年100m</v>
      </c>
      <c r="D8">
        <f>IF(C8="","",VLOOKUP(C8,競技!$B$1:$C$17,2,0))</f>
        <v>3</v>
      </c>
      <c r="E8" s="143">
        <f>男子!L11</f>
        <v>0</v>
      </c>
      <c r="L8" s="151">
        <f>男子!D11</f>
        <v>0</v>
      </c>
      <c r="M8" s="151">
        <f>男子!E11</f>
        <v>0</v>
      </c>
      <c r="N8" s="144" t="str">
        <f>男子!$K$2</f>
        <v>千葉</v>
      </c>
      <c r="O8" s="144">
        <f>男子!F11</f>
        <v>0</v>
      </c>
      <c r="P8" s="144">
        <f>男子!G11</f>
        <v>0</v>
      </c>
      <c r="Q8" s="144">
        <f>男子!I11</f>
        <v>0</v>
      </c>
      <c r="R8">
        <f>男子!H11</f>
        <v>3</v>
      </c>
      <c r="S8">
        <v>1</v>
      </c>
      <c r="U8">
        <f>IF(O8="","",VLOOKUP(O8,所属!$B$2:$C$122,2,0))</f>
        <v>12042</v>
      </c>
    </row>
    <row r="9" spans="1:24" x14ac:dyDescent="0.2">
      <c r="A9" s="153">
        <f t="shared" si="0"/>
        <v>11208</v>
      </c>
      <c r="B9">
        <f>男子!C12</f>
        <v>1208</v>
      </c>
      <c r="C9" s="156" t="str">
        <f>男子!A12&amp;男子!B12</f>
        <v>3年100m</v>
      </c>
      <c r="D9">
        <f>IF(C9="","",VLOOKUP(C9,競技!$B$1:$C$17,2,0))</f>
        <v>3</v>
      </c>
      <c r="E9" s="143">
        <f>男子!L12</f>
        <v>0</v>
      </c>
      <c r="L9" s="151">
        <f>男子!D12</f>
        <v>0</v>
      </c>
      <c r="M9" s="151">
        <f>男子!E12</f>
        <v>0</v>
      </c>
      <c r="N9" s="144" t="str">
        <f>男子!$K$2</f>
        <v>千葉</v>
      </c>
      <c r="O9" s="144">
        <f>男子!F12</f>
        <v>0</v>
      </c>
      <c r="P9" s="144">
        <f>男子!G12</f>
        <v>0</v>
      </c>
      <c r="Q9" s="144">
        <f>男子!I12</f>
        <v>0</v>
      </c>
      <c r="R9">
        <f>男子!H12</f>
        <v>3</v>
      </c>
      <c r="S9">
        <v>1</v>
      </c>
      <c r="U9">
        <f>IF(O9="","",VLOOKUP(O9,所属!$B$2:$C$122,2,0))</f>
        <v>12042</v>
      </c>
    </row>
    <row r="10" spans="1:24" x14ac:dyDescent="0.2">
      <c r="A10" s="153">
        <f t="shared" si="0"/>
        <v>11209</v>
      </c>
      <c r="B10">
        <f>男子!C13</f>
        <v>1209</v>
      </c>
      <c r="C10" s="156" t="str">
        <f>男子!A13&amp;男子!B13</f>
        <v>3年100m</v>
      </c>
      <c r="D10">
        <f>IF(C10="","",VLOOKUP(C10,競技!$B$1:$C$17,2,0))</f>
        <v>3</v>
      </c>
      <c r="E10" s="143">
        <f>男子!L13</f>
        <v>0</v>
      </c>
      <c r="L10" s="151">
        <f>男子!D13</f>
        <v>0</v>
      </c>
      <c r="M10" s="151">
        <f>男子!E13</f>
        <v>0</v>
      </c>
      <c r="N10" s="144" t="str">
        <f>男子!$K$2</f>
        <v>千葉</v>
      </c>
      <c r="O10" s="144">
        <f>男子!F13</f>
        <v>0</v>
      </c>
      <c r="P10" s="144">
        <f>男子!G13</f>
        <v>0</v>
      </c>
      <c r="Q10" s="144">
        <f>男子!I13</f>
        <v>0</v>
      </c>
      <c r="R10">
        <f>男子!H13</f>
        <v>3</v>
      </c>
      <c r="S10">
        <v>1</v>
      </c>
      <c r="U10">
        <f>IF(O10="","",VLOOKUP(O10,所属!$B$2:$C$122,2,0))</f>
        <v>12042</v>
      </c>
    </row>
    <row r="11" spans="1:24" x14ac:dyDescent="0.2">
      <c r="A11" s="153">
        <f t="shared" si="0"/>
        <v>11210</v>
      </c>
      <c r="B11">
        <f>男子!C14</f>
        <v>1210</v>
      </c>
      <c r="C11" s="156" t="str">
        <f>男子!A14&amp;男子!B14</f>
        <v>共通200m</v>
      </c>
      <c r="D11">
        <f>IF(C11="","",VLOOKUP(C11,競技!$B$1:$C$17,2,0))</f>
        <v>4</v>
      </c>
      <c r="E11" s="143">
        <f>男子!L14</f>
        <v>0</v>
      </c>
      <c r="L11" s="151">
        <f>男子!D14</f>
        <v>0</v>
      </c>
      <c r="M11" s="151">
        <f>男子!E14</f>
        <v>0</v>
      </c>
      <c r="N11" s="144" t="str">
        <f>男子!$K$2</f>
        <v>千葉</v>
      </c>
      <c r="O11" s="144">
        <f>男子!F14</f>
        <v>0</v>
      </c>
      <c r="P11" s="144">
        <f>男子!G14</f>
        <v>0</v>
      </c>
      <c r="Q11" s="144">
        <f>男子!I14</f>
        <v>0</v>
      </c>
      <c r="R11">
        <f>男子!H14</f>
        <v>0</v>
      </c>
      <c r="S11">
        <v>1</v>
      </c>
      <c r="U11">
        <f>IF(O11="","",VLOOKUP(O11,所属!$B$2:$C$122,2,0))</f>
        <v>12042</v>
      </c>
    </row>
    <row r="12" spans="1:24" x14ac:dyDescent="0.2">
      <c r="A12" s="153">
        <f t="shared" si="0"/>
        <v>11211</v>
      </c>
      <c r="B12">
        <f>男子!C15</f>
        <v>1211</v>
      </c>
      <c r="C12" s="156" t="str">
        <f>男子!A15&amp;男子!B15</f>
        <v>共通200m</v>
      </c>
      <c r="D12">
        <f>IF(C12="","",VLOOKUP(C12,競技!$B$1:$C$17,2,0))</f>
        <v>4</v>
      </c>
      <c r="E12" s="143">
        <f>男子!L15</f>
        <v>0</v>
      </c>
      <c r="L12" s="151">
        <f>男子!D15</f>
        <v>0</v>
      </c>
      <c r="M12" s="151">
        <f>男子!E15</f>
        <v>0</v>
      </c>
      <c r="N12" s="144" t="str">
        <f>男子!$K$2</f>
        <v>千葉</v>
      </c>
      <c r="O12" s="144">
        <f>男子!F15</f>
        <v>0</v>
      </c>
      <c r="P12" s="144">
        <f>男子!G15</f>
        <v>0</v>
      </c>
      <c r="Q12" s="144">
        <f>男子!I15</f>
        <v>0</v>
      </c>
      <c r="R12">
        <f>男子!H15</f>
        <v>0</v>
      </c>
      <c r="S12">
        <v>1</v>
      </c>
      <c r="U12">
        <f>IF(O12="","",VLOOKUP(O12,所属!$B$2:$C$122,2,0))</f>
        <v>12042</v>
      </c>
    </row>
    <row r="13" spans="1:24" x14ac:dyDescent="0.2">
      <c r="A13" s="153">
        <f t="shared" si="0"/>
        <v>11212</v>
      </c>
      <c r="B13">
        <f>男子!C16</f>
        <v>1212</v>
      </c>
      <c r="C13" s="156" t="str">
        <f>男子!A16&amp;男子!B16</f>
        <v>共通200m</v>
      </c>
      <c r="D13">
        <f>IF(C13="","",VLOOKUP(C13,競技!$B$1:$C$17,2,0))</f>
        <v>4</v>
      </c>
      <c r="E13" s="143">
        <f>男子!L16</f>
        <v>0</v>
      </c>
      <c r="L13" s="151">
        <f>男子!D16</f>
        <v>0</v>
      </c>
      <c r="M13" s="151">
        <f>男子!E16</f>
        <v>0</v>
      </c>
      <c r="N13" s="144" t="str">
        <f>男子!$K$2</f>
        <v>千葉</v>
      </c>
      <c r="O13" s="144">
        <f>男子!F16</f>
        <v>0</v>
      </c>
      <c r="P13" s="144">
        <f>男子!G16</f>
        <v>0</v>
      </c>
      <c r="Q13" s="144">
        <f>男子!I16</f>
        <v>0</v>
      </c>
      <c r="R13">
        <f>男子!H16</f>
        <v>0</v>
      </c>
      <c r="S13">
        <v>1</v>
      </c>
      <c r="U13">
        <f>IF(O13="","",VLOOKUP(O13,所属!$B$2:$C$122,2,0))</f>
        <v>12042</v>
      </c>
    </row>
    <row r="14" spans="1:24" x14ac:dyDescent="0.2">
      <c r="A14" s="153">
        <f t="shared" si="0"/>
        <v>11213</v>
      </c>
      <c r="B14">
        <f>男子!C17</f>
        <v>1213</v>
      </c>
      <c r="C14" s="156" t="str">
        <f>男子!A17&amp;男子!B17</f>
        <v>共通400m</v>
      </c>
      <c r="D14">
        <f>IF(C14="","",VLOOKUP(C14,競技!$B$1:$C$17,2,0))</f>
        <v>5</v>
      </c>
      <c r="E14" s="143">
        <f>男子!L17</f>
        <v>0</v>
      </c>
      <c r="L14" s="151">
        <f>男子!D17</f>
        <v>0</v>
      </c>
      <c r="M14" s="151">
        <f>男子!E17</f>
        <v>0</v>
      </c>
      <c r="N14" s="144" t="str">
        <f>男子!$K$2</f>
        <v>千葉</v>
      </c>
      <c r="O14" s="144">
        <f>男子!F17</f>
        <v>0</v>
      </c>
      <c r="P14" s="144">
        <f>男子!G17</f>
        <v>0</v>
      </c>
      <c r="Q14" s="144">
        <f>男子!I17</f>
        <v>0</v>
      </c>
      <c r="R14">
        <f>男子!H17</f>
        <v>0</v>
      </c>
      <c r="S14">
        <v>1</v>
      </c>
      <c r="U14">
        <f>IF(O14="","",VLOOKUP(O14,所属!$B$2:$C$122,2,0))</f>
        <v>12042</v>
      </c>
    </row>
    <row r="15" spans="1:24" x14ac:dyDescent="0.2">
      <c r="A15" s="153">
        <f t="shared" si="0"/>
        <v>11214</v>
      </c>
      <c r="B15">
        <f>男子!C18</f>
        <v>1214</v>
      </c>
      <c r="C15" s="156" t="str">
        <f>男子!A18&amp;男子!B18</f>
        <v>共通400m</v>
      </c>
      <c r="D15">
        <f>IF(C15="","",VLOOKUP(C15,競技!$B$1:$C$17,2,0))</f>
        <v>5</v>
      </c>
      <c r="E15" s="143">
        <f>男子!L18</f>
        <v>0</v>
      </c>
      <c r="L15" s="151">
        <f>男子!D18</f>
        <v>0</v>
      </c>
      <c r="M15" s="151">
        <f>男子!E18</f>
        <v>0</v>
      </c>
      <c r="N15" s="144" t="str">
        <f>男子!$K$2</f>
        <v>千葉</v>
      </c>
      <c r="O15" s="144">
        <f>男子!F18</f>
        <v>0</v>
      </c>
      <c r="P15" s="144">
        <f>男子!G18</f>
        <v>0</v>
      </c>
      <c r="Q15" s="144">
        <f>男子!I18</f>
        <v>0</v>
      </c>
      <c r="R15">
        <f>男子!H18</f>
        <v>0</v>
      </c>
      <c r="S15">
        <v>1</v>
      </c>
      <c r="U15">
        <f>IF(O15="","",VLOOKUP(O15,所属!$B$2:$C$122,2,0))</f>
        <v>12042</v>
      </c>
    </row>
    <row r="16" spans="1:24" x14ac:dyDescent="0.2">
      <c r="A16" s="153">
        <f t="shared" si="0"/>
        <v>11215</v>
      </c>
      <c r="B16">
        <f>男子!C19</f>
        <v>1215</v>
      </c>
      <c r="C16" s="156" t="str">
        <f>男子!A19&amp;男子!B19</f>
        <v>共通400m</v>
      </c>
      <c r="D16">
        <f>IF(C16="","",VLOOKUP(C16,競技!$B$1:$C$17,2,0))</f>
        <v>5</v>
      </c>
      <c r="E16" s="143">
        <f>男子!L19</f>
        <v>0</v>
      </c>
      <c r="L16" s="151">
        <f>男子!D19</f>
        <v>0</v>
      </c>
      <c r="M16" s="151">
        <f>男子!E19</f>
        <v>0</v>
      </c>
      <c r="N16" s="144" t="str">
        <f>男子!$K$2</f>
        <v>千葉</v>
      </c>
      <c r="O16" s="144">
        <f>男子!F19</f>
        <v>0</v>
      </c>
      <c r="P16" s="144">
        <f>男子!G19</f>
        <v>0</v>
      </c>
      <c r="Q16" s="144">
        <f>男子!I19</f>
        <v>0</v>
      </c>
      <c r="R16">
        <f>男子!H19</f>
        <v>0</v>
      </c>
      <c r="S16">
        <v>1</v>
      </c>
      <c r="U16">
        <f>IF(O16="","",VLOOKUP(O16,所属!$B$2:$C$122,2,0))</f>
        <v>12042</v>
      </c>
    </row>
    <row r="17" spans="1:21" x14ac:dyDescent="0.2">
      <c r="A17" s="153">
        <f t="shared" si="0"/>
        <v>11216</v>
      </c>
      <c r="B17">
        <f>男子!C20</f>
        <v>1216</v>
      </c>
      <c r="C17" s="156" t="str">
        <f>男子!A20&amp;男子!B20</f>
        <v>共通800m</v>
      </c>
      <c r="D17">
        <f>IF(C17="","",VLOOKUP(C17,競技!$B$1:$C$17,2,0))</f>
        <v>6</v>
      </c>
      <c r="E17" s="143">
        <f>男子!L20</f>
        <v>0</v>
      </c>
      <c r="L17" s="151">
        <f>男子!D20</f>
        <v>0</v>
      </c>
      <c r="M17" s="151">
        <f>男子!E20</f>
        <v>0</v>
      </c>
      <c r="N17" s="144" t="str">
        <f>男子!$K$2</f>
        <v>千葉</v>
      </c>
      <c r="O17" s="144">
        <f>男子!F20</f>
        <v>0</v>
      </c>
      <c r="P17" s="144">
        <f>男子!G20</f>
        <v>0</v>
      </c>
      <c r="Q17" s="144">
        <f>男子!I20</f>
        <v>0</v>
      </c>
      <c r="R17">
        <f>男子!H20</f>
        <v>0</v>
      </c>
      <c r="S17">
        <v>1</v>
      </c>
      <c r="U17">
        <f>IF(O17="","",VLOOKUP(O17,所属!$B$2:$C$122,2,0))</f>
        <v>12042</v>
      </c>
    </row>
    <row r="18" spans="1:21" x14ac:dyDescent="0.2">
      <c r="A18" s="153">
        <f t="shared" si="0"/>
        <v>11217</v>
      </c>
      <c r="B18">
        <f>男子!C21</f>
        <v>1217</v>
      </c>
      <c r="C18" s="156" t="str">
        <f>男子!A21&amp;男子!B21</f>
        <v>共通800m</v>
      </c>
      <c r="D18">
        <f>IF(C18="","",VLOOKUP(C18,競技!$B$1:$C$17,2,0))</f>
        <v>6</v>
      </c>
      <c r="E18" s="143">
        <f>男子!L21</f>
        <v>0</v>
      </c>
      <c r="L18" s="151">
        <f>男子!D21</f>
        <v>0</v>
      </c>
      <c r="M18" s="151">
        <f>男子!E21</f>
        <v>0</v>
      </c>
      <c r="N18" s="144" t="str">
        <f>男子!$K$2</f>
        <v>千葉</v>
      </c>
      <c r="O18" s="144">
        <f>男子!F21</f>
        <v>0</v>
      </c>
      <c r="P18" s="144">
        <f>男子!G21</f>
        <v>0</v>
      </c>
      <c r="Q18" s="144">
        <f>男子!I21</f>
        <v>0</v>
      </c>
      <c r="R18">
        <f>男子!H21</f>
        <v>0</v>
      </c>
      <c r="S18">
        <v>1</v>
      </c>
      <c r="U18">
        <f>IF(O18="","",VLOOKUP(O18,所属!$B$2:$C$122,2,0))</f>
        <v>12042</v>
      </c>
    </row>
    <row r="19" spans="1:21" x14ac:dyDescent="0.2">
      <c r="A19" s="153">
        <f t="shared" si="0"/>
        <v>11218</v>
      </c>
      <c r="B19">
        <f>男子!C22</f>
        <v>1218</v>
      </c>
      <c r="C19" s="156" t="str">
        <f>男子!A22&amp;男子!B22</f>
        <v>共通800m</v>
      </c>
      <c r="D19">
        <f>IF(C19="","",VLOOKUP(C19,競技!$B$1:$C$17,2,0))</f>
        <v>6</v>
      </c>
      <c r="E19" s="143">
        <f>男子!L22</f>
        <v>0</v>
      </c>
      <c r="L19" s="151">
        <f>男子!D22</f>
        <v>0</v>
      </c>
      <c r="M19" s="151">
        <f>男子!E22</f>
        <v>0</v>
      </c>
      <c r="N19" s="144" t="str">
        <f>男子!$K$2</f>
        <v>千葉</v>
      </c>
      <c r="O19" s="144">
        <f>男子!F22</f>
        <v>0</v>
      </c>
      <c r="P19" s="144">
        <f>男子!G22</f>
        <v>0</v>
      </c>
      <c r="Q19" s="144">
        <f>男子!I22</f>
        <v>0</v>
      </c>
      <c r="R19">
        <f>男子!H22</f>
        <v>0</v>
      </c>
      <c r="S19">
        <v>1</v>
      </c>
      <c r="U19">
        <f>IF(O19="","",VLOOKUP(O19,所属!$B$2:$C$122,2,0))</f>
        <v>12042</v>
      </c>
    </row>
    <row r="20" spans="1:21" x14ac:dyDescent="0.2">
      <c r="A20" s="153">
        <f t="shared" si="0"/>
        <v>11219</v>
      </c>
      <c r="B20">
        <f>男子!C23</f>
        <v>1219</v>
      </c>
      <c r="C20" s="156" t="str">
        <f>男子!A23&amp;男子!B23</f>
        <v>1年1500m</v>
      </c>
      <c r="D20">
        <f>IF(C20="","",VLOOKUP(C20,競技!$B$1:$C$17,2,0))</f>
        <v>7</v>
      </c>
      <c r="E20" s="143">
        <f>男子!L23</f>
        <v>0</v>
      </c>
      <c r="L20" s="151">
        <f>男子!D23</f>
        <v>0</v>
      </c>
      <c r="M20" s="151">
        <f>男子!E23</f>
        <v>0</v>
      </c>
      <c r="N20" s="144" t="str">
        <f>男子!$K$2</f>
        <v>千葉</v>
      </c>
      <c r="O20" s="144">
        <f>男子!F23</f>
        <v>0</v>
      </c>
      <c r="P20" s="144">
        <f>男子!G23</f>
        <v>0</v>
      </c>
      <c r="Q20" s="144">
        <f>男子!I23</f>
        <v>0</v>
      </c>
      <c r="R20">
        <f>男子!H23</f>
        <v>1</v>
      </c>
      <c r="S20">
        <v>1</v>
      </c>
      <c r="U20">
        <f>IF(O20="","",VLOOKUP(O20,所属!$B$2:$C$122,2,0))</f>
        <v>12042</v>
      </c>
    </row>
    <row r="21" spans="1:21" x14ac:dyDescent="0.2">
      <c r="A21" s="153">
        <f t="shared" si="0"/>
        <v>11220</v>
      </c>
      <c r="B21">
        <f>男子!C24</f>
        <v>1220</v>
      </c>
      <c r="C21" s="156" t="str">
        <f>男子!A24&amp;男子!B24</f>
        <v>1年1500m</v>
      </c>
      <c r="D21">
        <f>IF(C21="","",VLOOKUP(C21,競技!$B$1:$C$17,2,0))</f>
        <v>7</v>
      </c>
      <c r="E21" s="143">
        <f>男子!L24</f>
        <v>0</v>
      </c>
      <c r="L21" s="151">
        <f>男子!D24</f>
        <v>0</v>
      </c>
      <c r="M21" s="151">
        <f>男子!E24</f>
        <v>0</v>
      </c>
      <c r="N21" s="144" t="str">
        <f>男子!$K$2</f>
        <v>千葉</v>
      </c>
      <c r="O21" s="144">
        <f>男子!F24</f>
        <v>0</v>
      </c>
      <c r="P21" s="144">
        <f>男子!G24</f>
        <v>0</v>
      </c>
      <c r="Q21" s="144">
        <f>男子!I24</f>
        <v>0</v>
      </c>
      <c r="R21">
        <f>男子!H24</f>
        <v>1</v>
      </c>
      <c r="S21">
        <v>1</v>
      </c>
      <c r="U21">
        <f>IF(O21="","",VLOOKUP(O21,所属!$B$2:$C$122,2,0))</f>
        <v>12042</v>
      </c>
    </row>
    <row r="22" spans="1:21" x14ac:dyDescent="0.2">
      <c r="A22" s="153">
        <f t="shared" si="0"/>
        <v>11221</v>
      </c>
      <c r="B22">
        <f>男子!C25</f>
        <v>1221</v>
      </c>
      <c r="C22" s="156" t="str">
        <f>男子!A25&amp;男子!B25</f>
        <v>1年1500m</v>
      </c>
      <c r="D22">
        <f>IF(C22="","",VLOOKUP(C22,競技!$B$1:$C$17,2,0))</f>
        <v>7</v>
      </c>
      <c r="E22" s="143">
        <f>男子!L25</f>
        <v>0</v>
      </c>
      <c r="L22" s="151">
        <f>男子!D25</f>
        <v>0</v>
      </c>
      <c r="M22" s="151">
        <f>男子!E25</f>
        <v>0</v>
      </c>
      <c r="N22" s="144" t="str">
        <f>男子!$K$2</f>
        <v>千葉</v>
      </c>
      <c r="O22" s="144">
        <f>男子!F25</f>
        <v>0</v>
      </c>
      <c r="P22" s="144">
        <f>男子!G25</f>
        <v>0</v>
      </c>
      <c r="Q22" s="144">
        <f>男子!I25</f>
        <v>0</v>
      </c>
      <c r="R22">
        <f>男子!H25</f>
        <v>1</v>
      </c>
      <c r="S22">
        <v>1</v>
      </c>
      <c r="U22">
        <f>IF(O22="","",VLOOKUP(O22,所属!$B$2:$C$122,2,0))</f>
        <v>12042</v>
      </c>
    </row>
    <row r="23" spans="1:21" x14ac:dyDescent="0.2">
      <c r="A23" s="153">
        <f t="shared" si="0"/>
        <v>11222</v>
      </c>
      <c r="B23">
        <f>男子!C26</f>
        <v>1222</v>
      </c>
      <c r="C23" s="156" t="str">
        <f>男子!A26&amp;男子!B26</f>
        <v>共通1500m</v>
      </c>
      <c r="D23">
        <f>IF(C23="","",VLOOKUP(C23,競技!$B$1:$C$17,2,0))</f>
        <v>8</v>
      </c>
      <c r="E23" s="143">
        <f>男子!L26</f>
        <v>0</v>
      </c>
      <c r="L23" s="151">
        <f>男子!D26</f>
        <v>0</v>
      </c>
      <c r="M23" s="151">
        <f>男子!E26</f>
        <v>0</v>
      </c>
      <c r="N23" s="144" t="str">
        <f>男子!$K$2</f>
        <v>千葉</v>
      </c>
      <c r="O23" s="144">
        <f>男子!F26</f>
        <v>0</v>
      </c>
      <c r="P23" s="144">
        <f>男子!G26</f>
        <v>0</v>
      </c>
      <c r="Q23" s="144">
        <f>男子!I26</f>
        <v>0</v>
      </c>
      <c r="R23">
        <f>男子!H26</f>
        <v>0</v>
      </c>
      <c r="S23">
        <v>1</v>
      </c>
      <c r="U23">
        <f>IF(O23="","",VLOOKUP(O23,所属!$B$2:$C$122,2,0))</f>
        <v>12042</v>
      </c>
    </row>
    <row r="24" spans="1:21" x14ac:dyDescent="0.2">
      <c r="A24" s="153">
        <f t="shared" si="0"/>
        <v>11223</v>
      </c>
      <c r="B24">
        <f>男子!C27</f>
        <v>1223</v>
      </c>
      <c r="C24" s="156" t="str">
        <f>男子!A27&amp;男子!B27</f>
        <v>共通1500m</v>
      </c>
      <c r="D24">
        <f>IF(C24="","",VLOOKUP(C24,競技!$B$1:$C$17,2,0))</f>
        <v>8</v>
      </c>
      <c r="E24" s="143">
        <f>男子!L27</f>
        <v>0</v>
      </c>
      <c r="L24" s="151">
        <f>男子!D27</f>
        <v>0</v>
      </c>
      <c r="M24" s="151">
        <f>男子!E27</f>
        <v>0</v>
      </c>
      <c r="N24" s="144" t="str">
        <f>男子!$K$2</f>
        <v>千葉</v>
      </c>
      <c r="O24" s="144">
        <f>男子!F27</f>
        <v>0</v>
      </c>
      <c r="P24" s="144">
        <f>男子!G27</f>
        <v>0</v>
      </c>
      <c r="Q24" s="144">
        <f>男子!I27</f>
        <v>0</v>
      </c>
      <c r="R24">
        <f>男子!H27</f>
        <v>0</v>
      </c>
      <c r="S24">
        <v>1</v>
      </c>
      <c r="U24">
        <f>IF(O24="","",VLOOKUP(O24,所属!$B$2:$C$122,2,0))</f>
        <v>12042</v>
      </c>
    </row>
    <row r="25" spans="1:21" x14ac:dyDescent="0.2">
      <c r="A25" s="153">
        <f t="shared" si="0"/>
        <v>11224</v>
      </c>
      <c r="B25">
        <f>男子!C28</f>
        <v>1224</v>
      </c>
      <c r="C25" s="156" t="str">
        <f>男子!A28&amp;男子!B28</f>
        <v>共通1500m</v>
      </c>
      <c r="D25">
        <f>IF(C25="","",VLOOKUP(C25,競技!$B$1:$C$17,2,0))</f>
        <v>8</v>
      </c>
      <c r="E25" s="143">
        <f>男子!L28</f>
        <v>0</v>
      </c>
      <c r="L25" s="151">
        <f>男子!D28</f>
        <v>0</v>
      </c>
      <c r="M25" s="151">
        <f>男子!E28</f>
        <v>0</v>
      </c>
      <c r="N25" s="144" t="str">
        <f>男子!$K$2</f>
        <v>千葉</v>
      </c>
      <c r="O25" s="144">
        <f>男子!F28</f>
        <v>0</v>
      </c>
      <c r="P25" s="144">
        <f>男子!G28</f>
        <v>0</v>
      </c>
      <c r="Q25" s="144">
        <f>男子!I28</f>
        <v>0</v>
      </c>
      <c r="R25">
        <f>男子!H28</f>
        <v>0</v>
      </c>
      <c r="S25">
        <v>1</v>
      </c>
      <c r="U25">
        <f>IF(O25="","",VLOOKUP(O25,所属!$B$2:$C$122,2,0))</f>
        <v>12042</v>
      </c>
    </row>
    <row r="26" spans="1:21" x14ac:dyDescent="0.2">
      <c r="A26" s="153">
        <f t="shared" si="0"/>
        <v>11225</v>
      </c>
      <c r="B26">
        <f>男子!C29</f>
        <v>1225</v>
      </c>
      <c r="C26" s="156" t="str">
        <f>男子!A29&amp;男子!B29</f>
        <v>共通3000m</v>
      </c>
      <c r="D26">
        <f>IF(C26="","",VLOOKUP(C26,競技!$B$1:$C$17,2,0))</f>
        <v>9</v>
      </c>
      <c r="E26" s="143">
        <f>男子!L29</f>
        <v>0</v>
      </c>
      <c r="L26" s="151">
        <f>男子!D29</f>
        <v>0</v>
      </c>
      <c r="M26" s="151">
        <f>男子!E29</f>
        <v>0</v>
      </c>
      <c r="N26" s="144" t="str">
        <f>男子!$K$2</f>
        <v>千葉</v>
      </c>
      <c r="O26" s="144">
        <f>男子!F29</f>
        <v>0</v>
      </c>
      <c r="P26" s="144">
        <f>男子!G29</f>
        <v>0</v>
      </c>
      <c r="Q26" s="144">
        <f>男子!I29</f>
        <v>0</v>
      </c>
      <c r="R26">
        <f>男子!H29</f>
        <v>0</v>
      </c>
      <c r="S26">
        <v>1</v>
      </c>
      <c r="U26">
        <f>IF(O26="","",VLOOKUP(O26,所属!$B$2:$C$122,2,0))</f>
        <v>12042</v>
      </c>
    </row>
    <row r="27" spans="1:21" x14ac:dyDescent="0.2">
      <c r="A27" s="153">
        <f t="shared" si="0"/>
        <v>11226</v>
      </c>
      <c r="B27">
        <f>男子!C30</f>
        <v>1226</v>
      </c>
      <c r="C27" s="156" t="str">
        <f>男子!A30&amp;男子!B30</f>
        <v>共通3000m</v>
      </c>
      <c r="D27">
        <f>IF(C27="","",VLOOKUP(C27,競技!$B$1:$C$17,2,0))</f>
        <v>9</v>
      </c>
      <c r="E27" s="143">
        <f>男子!L30</f>
        <v>0</v>
      </c>
      <c r="L27" s="151">
        <f>男子!D30</f>
        <v>0</v>
      </c>
      <c r="M27" s="151">
        <f>男子!E30</f>
        <v>0</v>
      </c>
      <c r="N27" s="144" t="str">
        <f>男子!$K$2</f>
        <v>千葉</v>
      </c>
      <c r="O27" s="144">
        <f>男子!F30</f>
        <v>0</v>
      </c>
      <c r="P27" s="144">
        <f>男子!G30</f>
        <v>0</v>
      </c>
      <c r="Q27" s="144">
        <f>男子!I30</f>
        <v>0</v>
      </c>
      <c r="R27">
        <f>男子!H30</f>
        <v>0</v>
      </c>
      <c r="S27">
        <v>1</v>
      </c>
      <c r="U27">
        <f>IF(O27="","",VLOOKUP(O27,所属!$B$2:$C$122,2,0))</f>
        <v>12042</v>
      </c>
    </row>
    <row r="28" spans="1:21" x14ac:dyDescent="0.2">
      <c r="A28" s="153">
        <f t="shared" si="0"/>
        <v>11227</v>
      </c>
      <c r="B28">
        <f>男子!C31</f>
        <v>1227</v>
      </c>
      <c r="C28" s="156" t="str">
        <f>男子!A31&amp;男子!B31</f>
        <v>共通3000m</v>
      </c>
      <c r="D28">
        <f>IF(C28="","",VLOOKUP(C28,競技!$B$1:$C$17,2,0))</f>
        <v>9</v>
      </c>
      <c r="E28" s="143">
        <f>男子!L31</f>
        <v>0</v>
      </c>
      <c r="L28" s="151">
        <f>男子!D31</f>
        <v>0</v>
      </c>
      <c r="M28" s="151">
        <f>男子!E31</f>
        <v>0</v>
      </c>
      <c r="N28" s="144" t="str">
        <f>男子!$K$2</f>
        <v>千葉</v>
      </c>
      <c r="O28" s="144">
        <f>男子!F31</f>
        <v>0</v>
      </c>
      <c r="P28" s="144">
        <f>男子!G31</f>
        <v>0</v>
      </c>
      <c r="Q28" s="144">
        <f>男子!I31</f>
        <v>0</v>
      </c>
      <c r="R28">
        <f>男子!H31</f>
        <v>0</v>
      </c>
      <c r="S28">
        <v>1</v>
      </c>
      <c r="U28">
        <f>IF(O28="","",VLOOKUP(O28,所属!$B$2:$C$122,2,0))</f>
        <v>12042</v>
      </c>
    </row>
    <row r="29" spans="1:21" x14ac:dyDescent="0.2">
      <c r="A29" s="153">
        <f t="shared" si="0"/>
        <v>11228</v>
      </c>
      <c r="B29">
        <f>男子!C32</f>
        <v>1228</v>
      </c>
      <c r="C29" s="156" t="str">
        <f>男子!A32&amp;男子!B32</f>
        <v>共通110mH</v>
      </c>
      <c r="D29">
        <f>IF(C29="","",VLOOKUP(C29,競技!$B$1:$C$17,2,0))</f>
        <v>10</v>
      </c>
      <c r="E29" s="143">
        <f>男子!L32</f>
        <v>0</v>
      </c>
      <c r="L29" s="151">
        <f>男子!D32</f>
        <v>0</v>
      </c>
      <c r="M29" s="151">
        <f>男子!E32</f>
        <v>0</v>
      </c>
      <c r="N29" s="144" t="str">
        <f>男子!$K$2</f>
        <v>千葉</v>
      </c>
      <c r="O29" s="144">
        <f>男子!F32</f>
        <v>0</v>
      </c>
      <c r="P29" s="144">
        <f>男子!G32</f>
        <v>0</v>
      </c>
      <c r="Q29" s="144">
        <f>男子!I32</f>
        <v>0</v>
      </c>
      <c r="R29">
        <f>男子!H32</f>
        <v>0</v>
      </c>
      <c r="S29">
        <v>1</v>
      </c>
      <c r="U29">
        <f>IF(O29="","",VLOOKUP(O29,所属!$B$2:$C$122,2,0))</f>
        <v>12042</v>
      </c>
    </row>
    <row r="30" spans="1:21" x14ac:dyDescent="0.2">
      <c r="A30" s="153">
        <f t="shared" si="0"/>
        <v>11229</v>
      </c>
      <c r="B30">
        <f>男子!C33</f>
        <v>1229</v>
      </c>
      <c r="C30" s="156" t="str">
        <f>男子!A33&amp;男子!B33</f>
        <v>共通110mH</v>
      </c>
      <c r="D30">
        <f>IF(C30="","",VLOOKUP(C30,競技!$B$1:$C$17,2,0))</f>
        <v>10</v>
      </c>
      <c r="E30" s="143">
        <f>男子!L33</f>
        <v>0</v>
      </c>
      <c r="L30" s="151">
        <f>男子!D33</f>
        <v>0</v>
      </c>
      <c r="M30" s="151">
        <f>男子!E33</f>
        <v>0</v>
      </c>
      <c r="N30" s="144" t="str">
        <f>男子!$K$2</f>
        <v>千葉</v>
      </c>
      <c r="O30" s="144">
        <f>男子!F33</f>
        <v>0</v>
      </c>
      <c r="P30" s="144">
        <f>男子!G33</f>
        <v>0</v>
      </c>
      <c r="Q30" s="144">
        <f>男子!I33</f>
        <v>0</v>
      </c>
      <c r="R30">
        <f>男子!H33</f>
        <v>0</v>
      </c>
      <c r="S30">
        <v>1</v>
      </c>
      <c r="U30">
        <f>IF(O30="","",VLOOKUP(O30,所属!$B$2:$C$122,2,0))</f>
        <v>12042</v>
      </c>
    </row>
    <row r="31" spans="1:21" x14ac:dyDescent="0.2">
      <c r="A31" s="153">
        <f t="shared" si="0"/>
        <v>11230</v>
      </c>
      <c r="B31">
        <f>男子!C34</f>
        <v>1230</v>
      </c>
      <c r="C31" s="156" t="str">
        <f>男子!A34&amp;男子!B34</f>
        <v>共通110mH</v>
      </c>
      <c r="D31">
        <f>IF(C31="","",VLOOKUP(C31,競技!$B$1:$C$17,2,0))</f>
        <v>10</v>
      </c>
      <c r="E31" s="143">
        <f>男子!L34</f>
        <v>0</v>
      </c>
      <c r="L31" s="151">
        <f>男子!D34</f>
        <v>0</v>
      </c>
      <c r="M31" s="151">
        <f>男子!E34</f>
        <v>0</v>
      </c>
      <c r="N31" s="144" t="str">
        <f>男子!$K$2</f>
        <v>千葉</v>
      </c>
      <c r="O31" s="144">
        <f>男子!F34</f>
        <v>0</v>
      </c>
      <c r="P31" s="144">
        <f>男子!G34</f>
        <v>0</v>
      </c>
      <c r="Q31" s="144">
        <f>男子!I34</f>
        <v>0</v>
      </c>
      <c r="R31">
        <f>男子!H34</f>
        <v>0</v>
      </c>
      <c r="S31">
        <v>1</v>
      </c>
      <c r="U31">
        <f>IF(O31="","",VLOOKUP(O31,所属!$B$2:$C$122,2,0))</f>
        <v>12042</v>
      </c>
    </row>
    <row r="32" spans="1:21" x14ac:dyDescent="0.2">
      <c r="A32" s="153">
        <f t="shared" si="0"/>
        <v>11231</v>
      </c>
      <c r="B32">
        <f>男子!C35</f>
        <v>1231</v>
      </c>
      <c r="C32" s="156" t="str">
        <f>男子!A35&amp;男子!B35</f>
        <v>共通走高跳</v>
      </c>
      <c r="D32">
        <f>IF(C32="","",VLOOKUP(C32,競技!$B$1:$C$17,2,0))</f>
        <v>12</v>
      </c>
      <c r="E32" s="143">
        <f>男子!L35</f>
        <v>0</v>
      </c>
      <c r="L32" s="151">
        <f>男子!D35</f>
        <v>0</v>
      </c>
      <c r="M32" s="151">
        <f>男子!E35</f>
        <v>0</v>
      </c>
      <c r="N32" s="144" t="str">
        <f>男子!$K$2</f>
        <v>千葉</v>
      </c>
      <c r="O32" s="144">
        <f>男子!F35</f>
        <v>0</v>
      </c>
      <c r="P32" s="144">
        <f>男子!G35</f>
        <v>0</v>
      </c>
      <c r="Q32" s="144">
        <f>男子!I35</f>
        <v>0</v>
      </c>
      <c r="R32">
        <f>男子!H35</f>
        <v>0</v>
      </c>
      <c r="S32">
        <v>1</v>
      </c>
      <c r="U32">
        <f>IF(O32="","",VLOOKUP(O32,所属!$B$2:$C$122,2,0))</f>
        <v>12042</v>
      </c>
    </row>
    <row r="33" spans="1:21" x14ac:dyDescent="0.2">
      <c r="A33" s="153">
        <f t="shared" si="0"/>
        <v>11232</v>
      </c>
      <c r="B33">
        <f>男子!C36</f>
        <v>1232</v>
      </c>
      <c r="C33" s="156" t="str">
        <f>男子!A36&amp;男子!B36</f>
        <v>共通走高跳</v>
      </c>
      <c r="D33">
        <f>IF(C33="","",VLOOKUP(C33,競技!$B$1:$C$17,2,0))</f>
        <v>12</v>
      </c>
      <c r="E33" s="143">
        <f>男子!L36</f>
        <v>0</v>
      </c>
      <c r="L33" s="151">
        <f>男子!D36</f>
        <v>0</v>
      </c>
      <c r="M33" s="151">
        <f>男子!E36</f>
        <v>0</v>
      </c>
      <c r="N33" s="144" t="str">
        <f>男子!$K$2</f>
        <v>千葉</v>
      </c>
      <c r="O33" s="144">
        <f>男子!F36</f>
        <v>0</v>
      </c>
      <c r="P33" s="144">
        <f>男子!G36</f>
        <v>0</v>
      </c>
      <c r="Q33" s="144">
        <f>男子!I36</f>
        <v>0</v>
      </c>
      <c r="R33">
        <f>男子!H36</f>
        <v>0</v>
      </c>
      <c r="S33">
        <v>1</v>
      </c>
      <c r="U33">
        <f>IF(O33="","",VLOOKUP(O33,所属!$B$2:$C$122,2,0))</f>
        <v>12042</v>
      </c>
    </row>
    <row r="34" spans="1:21" x14ac:dyDescent="0.2">
      <c r="A34" s="153">
        <f t="shared" si="0"/>
        <v>11233</v>
      </c>
      <c r="B34">
        <f>男子!C37</f>
        <v>1233</v>
      </c>
      <c r="C34" s="156" t="str">
        <f>男子!A37&amp;男子!B37</f>
        <v>共通走高跳</v>
      </c>
      <c r="D34">
        <f>IF(C34="","",VLOOKUP(C34,競技!$B$1:$C$17,2,0))</f>
        <v>12</v>
      </c>
      <c r="E34" s="143">
        <f>男子!L37</f>
        <v>0</v>
      </c>
      <c r="L34" s="151">
        <f>男子!D37</f>
        <v>0</v>
      </c>
      <c r="M34" s="151">
        <f>男子!E37</f>
        <v>0</v>
      </c>
      <c r="N34" s="144" t="str">
        <f>男子!$K$2</f>
        <v>千葉</v>
      </c>
      <c r="O34" s="144">
        <f>男子!F37</f>
        <v>0</v>
      </c>
      <c r="P34" s="144">
        <f>男子!G37</f>
        <v>0</v>
      </c>
      <c r="Q34" s="144">
        <f>男子!I37</f>
        <v>0</v>
      </c>
      <c r="R34">
        <f>男子!H37</f>
        <v>0</v>
      </c>
      <c r="S34">
        <v>1</v>
      </c>
      <c r="U34">
        <f>IF(O34="","",VLOOKUP(O34,所属!$B$2:$C$122,2,0))</f>
        <v>12042</v>
      </c>
    </row>
    <row r="35" spans="1:21" x14ac:dyDescent="0.2">
      <c r="A35" s="153">
        <f t="shared" si="0"/>
        <v>11234</v>
      </c>
      <c r="B35">
        <f>男子!C38</f>
        <v>1234</v>
      </c>
      <c r="C35" s="156" t="str">
        <f>男子!A38&amp;男子!B38</f>
        <v>共通棒高跳</v>
      </c>
      <c r="D35">
        <f>IF(C35="","",VLOOKUP(C35,競技!$B$1:$C$17,2,0))</f>
        <v>13</v>
      </c>
      <c r="E35" s="143">
        <f>男子!L38</f>
        <v>0</v>
      </c>
      <c r="L35" s="151">
        <f>男子!D38</f>
        <v>0</v>
      </c>
      <c r="M35" s="151">
        <f>男子!E38</f>
        <v>0</v>
      </c>
      <c r="N35" s="144" t="str">
        <f>男子!$K$2</f>
        <v>千葉</v>
      </c>
      <c r="O35" s="144">
        <f>男子!F38</f>
        <v>0</v>
      </c>
      <c r="P35" s="144">
        <f>男子!G38</f>
        <v>0</v>
      </c>
      <c r="Q35" s="144">
        <f>男子!I38</f>
        <v>0</v>
      </c>
      <c r="R35">
        <f>男子!H38</f>
        <v>0</v>
      </c>
      <c r="S35">
        <v>1</v>
      </c>
      <c r="U35">
        <f>IF(O35="","",VLOOKUP(O35,所属!$B$2:$C$122,2,0))</f>
        <v>12042</v>
      </c>
    </row>
    <row r="36" spans="1:21" x14ac:dyDescent="0.2">
      <c r="A36" s="153">
        <f t="shared" si="0"/>
        <v>11235</v>
      </c>
      <c r="B36">
        <f>男子!C39</f>
        <v>1235</v>
      </c>
      <c r="C36" s="156" t="str">
        <f>男子!A39&amp;男子!B39</f>
        <v>共通棒高跳</v>
      </c>
      <c r="D36">
        <f>IF(C36="","",VLOOKUP(C36,競技!$B$1:$C$17,2,0))</f>
        <v>13</v>
      </c>
      <c r="E36" s="143">
        <f>男子!L39</f>
        <v>0</v>
      </c>
      <c r="L36" s="151">
        <f>男子!D39</f>
        <v>0</v>
      </c>
      <c r="M36" s="151">
        <f>男子!E39</f>
        <v>0</v>
      </c>
      <c r="N36" s="144" t="str">
        <f>男子!$K$2</f>
        <v>千葉</v>
      </c>
      <c r="O36" s="144">
        <f>男子!F39</f>
        <v>0</v>
      </c>
      <c r="P36" s="144">
        <f>男子!G39</f>
        <v>0</v>
      </c>
      <c r="Q36" s="144">
        <f>男子!I39</f>
        <v>0</v>
      </c>
      <c r="R36">
        <f>男子!H39</f>
        <v>0</v>
      </c>
      <c r="S36">
        <v>1</v>
      </c>
      <c r="U36">
        <f>IF(O36="","",VLOOKUP(O36,所属!$B$2:$C$122,2,0))</f>
        <v>12042</v>
      </c>
    </row>
    <row r="37" spans="1:21" x14ac:dyDescent="0.2">
      <c r="A37" s="153">
        <f t="shared" si="0"/>
        <v>11236</v>
      </c>
      <c r="B37">
        <f>男子!C40</f>
        <v>1236</v>
      </c>
      <c r="C37" s="156" t="str">
        <f>男子!A40&amp;男子!B40</f>
        <v>共通棒高跳</v>
      </c>
      <c r="D37">
        <f>IF(C37="","",VLOOKUP(C37,競技!$B$1:$C$17,2,0))</f>
        <v>13</v>
      </c>
      <c r="E37" s="143">
        <f>男子!L40</f>
        <v>0</v>
      </c>
      <c r="L37" s="151">
        <f>男子!D40</f>
        <v>0</v>
      </c>
      <c r="M37" s="151">
        <f>男子!E40</f>
        <v>0</v>
      </c>
      <c r="N37" s="144" t="str">
        <f>男子!$K$2</f>
        <v>千葉</v>
      </c>
      <c r="O37" s="144">
        <f>男子!F40</f>
        <v>0</v>
      </c>
      <c r="P37" s="144">
        <f>男子!G40</f>
        <v>0</v>
      </c>
      <c r="Q37" s="144">
        <f>男子!I40</f>
        <v>0</v>
      </c>
      <c r="R37">
        <f>男子!H40</f>
        <v>0</v>
      </c>
      <c r="S37">
        <v>1</v>
      </c>
      <c r="U37">
        <f>IF(O37="","",VLOOKUP(O37,所属!$B$2:$C$122,2,0))</f>
        <v>12042</v>
      </c>
    </row>
    <row r="38" spans="1:21" x14ac:dyDescent="0.2">
      <c r="A38" s="153">
        <f t="shared" si="0"/>
        <v>11237</v>
      </c>
      <c r="B38">
        <f>男子!C41</f>
        <v>1237</v>
      </c>
      <c r="C38" s="156" t="str">
        <f>男子!A41&amp;男子!B41</f>
        <v>1年走幅跳</v>
      </c>
      <c r="D38">
        <f>IF(C38="","",VLOOKUP(C38,競技!$B$1:$C$17,2,0))</f>
        <v>14</v>
      </c>
      <c r="E38" s="143">
        <f>男子!L41</f>
        <v>0</v>
      </c>
      <c r="L38" s="151">
        <f>男子!D41</f>
        <v>0</v>
      </c>
      <c r="M38" s="151">
        <f>男子!E41</f>
        <v>0</v>
      </c>
      <c r="N38" s="144" t="str">
        <f>男子!$K$2</f>
        <v>千葉</v>
      </c>
      <c r="O38" s="144">
        <f>男子!F41</f>
        <v>0</v>
      </c>
      <c r="P38" s="144">
        <f>男子!G41</f>
        <v>0</v>
      </c>
      <c r="Q38" s="144">
        <f>男子!I41</f>
        <v>0</v>
      </c>
      <c r="R38">
        <f>男子!H41</f>
        <v>1</v>
      </c>
      <c r="S38">
        <v>1</v>
      </c>
      <c r="U38">
        <f>IF(O38="","",VLOOKUP(O38,所属!$B$2:$C$122,2,0))</f>
        <v>12042</v>
      </c>
    </row>
    <row r="39" spans="1:21" x14ac:dyDescent="0.2">
      <c r="A39" s="153">
        <f t="shared" si="0"/>
        <v>11238</v>
      </c>
      <c r="B39">
        <f>男子!C42</f>
        <v>1238</v>
      </c>
      <c r="C39" s="156" t="str">
        <f>男子!A42&amp;男子!B42</f>
        <v>1年走幅跳</v>
      </c>
      <c r="D39">
        <f>IF(C39="","",VLOOKUP(C39,競技!$B$1:$C$17,2,0))</f>
        <v>14</v>
      </c>
      <c r="E39" s="143">
        <f>男子!L42</f>
        <v>0</v>
      </c>
      <c r="L39" s="151">
        <f>男子!D42</f>
        <v>0</v>
      </c>
      <c r="M39" s="151">
        <f>男子!E42</f>
        <v>0</v>
      </c>
      <c r="N39" s="144" t="str">
        <f>男子!$K$2</f>
        <v>千葉</v>
      </c>
      <c r="O39" s="144">
        <f>男子!F42</f>
        <v>0</v>
      </c>
      <c r="P39" s="144">
        <f>男子!G42</f>
        <v>0</v>
      </c>
      <c r="Q39" s="144">
        <f>男子!I42</f>
        <v>0</v>
      </c>
      <c r="R39">
        <f>男子!H42</f>
        <v>1</v>
      </c>
      <c r="S39">
        <v>1</v>
      </c>
      <c r="U39">
        <f>IF(O39="","",VLOOKUP(O39,所属!$B$2:$C$122,2,0))</f>
        <v>12042</v>
      </c>
    </row>
    <row r="40" spans="1:21" x14ac:dyDescent="0.2">
      <c r="A40" s="153">
        <f t="shared" si="0"/>
        <v>11239</v>
      </c>
      <c r="B40">
        <f>男子!C43</f>
        <v>1239</v>
      </c>
      <c r="C40" s="156" t="str">
        <f>男子!A43&amp;男子!B43</f>
        <v>1年走幅跳</v>
      </c>
      <c r="D40">
        <f>IF(C40="","",VLOOKUP(C40,競技!$B$1:$C$17,2,0))</f>
        <v>14</v>
      </c>
      <c r="E40" s="143">
        <f>男子!L43</f>
        <v>0</v>
      </c>
      <c r="L40" s="151">
        <f>男子!D43</f>
        <v>0</v>
      </c>
      <c r="M40" s="151">
        <f>男子!E43</f>
        <v>0</v>
      </c>
      <c r="N40" s="144" t="str">
        <f>男子!$K$2</f>
        <v>千葉</v>
      </c>
      <c r="O40" s="144">
        <f>男子!F43</f>
        <v>0</v>
      </c>
      <c r="P40" s="144">
        <f>男子!G43</f>
        <v>0</v>
      </c>
      <c r="Q40" s="144">
        <f>男子!I43</f>
        <v>0</v>
      </c>
      <c r="R40">
        <f>男子!H43</f>
        <v>1</v>
      </c>
      <c r="S40">
        <v>1</v>
      </c>
      <c r="U40">
        <f>IF(O40="","",VLOOKUP(O40,所属!$B$2:$C$122,2,0))</f>
        <v>12042</v>
      </c>
    </row>
    <row r="41" spans="1:21" x14ac:dyDescent="0.2">
      <c r="A41" s="153">
        <f t="shared" si="0"/>
        <v>11240</v>
      </c>
      <c r="B41">
        <f>男子!C44</f>
        <v>1240</v>
      </c>
      <c r="C41" s="156" t="str">
        <f>男子!A44&amp;男子!B44</f>
        <v>共通走幅跳</v>
      </c>
      <c r="D41">
        <f>IF(C41="","",VLOOKUP(C41,競技!$B$1:$C$17,2,0))</f>
        <v>15</v>
      </c>
      <c r="E41" s="143">
        <f>男子!L44</f>
        <v>0</v>
      </c>
      <c r="L41" s="151">
        <f>男子!D44</f>
        <v>0</v>
      </c>
      <c r="M41" s="151">
        <f>男子!E44</f>
        <v>0</v>
      </c>
      <c r="N41" s="144" t="str">
        <f>男子!$K$2</f>
        <v>千葉</v>
      </c>
      <c r="O41" s="144">
        <f>男子!F44</f>
        <v>0</v>
      </c>
      <c r="P41" s="144">
        <f>男子!G44</f>
        <v>0</v>
      </c>
      <c r="Q41" s="144">
        <f>男子!I44</f>
        <v>0</v>
      </c>
      <c r="R41">
        <f>男子!H44</f>
        <v>0</v>
      </c>
      <c r="S41">
        <v>1</v>
      </c>
      <c r="U41">
        <f>IF(O41="","",VLOOKUP(O41,所属!$B$2:$C$122,2,0))</f>
        <v>12042</v>
      </c>
    </row>
    <row r="42" spans="1:21" x14ac:dyDescent="0.2">
      <c r="A42" s="153">
        <f t="shared" si="0"/>
        <v>11241</v>
      </c>
      <c r="B42">
        <f>男子!C45</f>
        <v>1241</v>
      </c>
      <c r="C42" s="156" t="str">
        <f>男子!A45&amp;男子!B45</f>
        <v>共通走幅跳</v>
      </c>
      <c r="D42">
        <f>IF(C42="","",VLOOKUP(C42,競技!$B$1:$C$17,2,0))</f>
        <v>15</v>
      </c>
      <c r="E42" s="143">
        <f>男子!L45</f>
        <v>0</v>
      </c>
      <c r="L42" s="151">
        <f>男子!D45</f>
        <v>0</v>
      </c>
      <c r="M42" s="151">
        <f>男子!E45</f>
        <v>0</v>
      </c>
      <c r="N42" s="144" t="str">
        <f>男子!$K$2</f>
        <v>千葉</v>
      </c>
      <c r="O42" s="144">
        <f>男子!F45</f>
        <v>0</v>
      </c>
      <c r="P42" s="144">
        <f>男子!G45</f>
        <v>0</v>
      </c>
      <c r="Q42" s="144">
        <f>男子!I45</f>
        <v>0</v>
      </c>
      <c r="R42">
        <f>男子!H45</f>
        <v>0</v>
      </c>
      <c r="S42">
        <v>1</v>
      </c>
      <c r="U42">
        <f>IF(O42="","",VLOOKUP(O42,所属!$B$2:$C$122,2,0))</f>
        <v>12042</v>
      </c>
    </row>
    <row r="43" spans="1:21" x14ac:dyDescent="0.2">
      <c r="A43" s="153">
        <f t="shared" si="0"/>
        <v>11242</v>
      </c>
      <c r="B43">
        <f>男子!C46</f>
        <v>1242</v>
      </c>
      <c r="C43" s="156" t="str">
        <f>男子!A46&amp;男子!B46</f>
        <v>共通走幅跳</v>
      </c>
      <c r="D43">
        <f>IF(C43="","",VLOOKUP(C43,競技!$B$1:$C$17,2,0))</f>
        <v>15</v>
      </c>
      <c r="E43" s="143">
        <f>男子!L46</f>
        <v>0</v>
      </c>
      <c r="L43" s="151">
        <f>男子!D46</f>
        <v>0</v>
      </c>
      <c r="M43" s="151">
        <f>男子!E46</f>
        <v>0</v>
      </c>
      <c r="N43" s="144" t="str">
        <f>男子!$K$2</f>
        <v>千葉</v>
      </c>
      <c r="O43" s="144">
        <f>男子!F46</f>
        <v>0</v>
      </c>
      <c r="P43" s="144">
        <f>男子!G46</f>
        <v>0</v>
      </c>
      <c r="Q43" s="144">
        <f>男子!I46</f>
        <v>0</v>
      </c>
      <c r="R43">
        <f>男子!H46</f>
        <v>0</v>
      </c>
      <c r="S43">
        <v>1</v>
      </c>
      <c r="U43">
        <f>IF(O43="","",VLOOKUP(O43,所属!$B$2:$C$122,2,0))</f>
        <v>12042</v>
      </c>
    </row>
    <row r="44" spans="1:21" x14ac:dyDescent="0.2">
      <c r="A44" s="153">
        <f t="shared" si="0"/>
        <v>11243</v>
      </c>
      <c r="B44">
        <f>男子!C47</f>
        <v>1243</v>
      </c>
      <c r="C44" s="156" t="str">
        <f>男子!A47&amp;男子!B47</f>
        <v>共通砲丸投</v>
      </c>
      <c r="D44">
        <f>IF(C44="","",VLOOKUP(C44,競技!$B$1:$C$17,2,0))</f>
        <v>16</v>
      </c>
      <c r="E44" s="143">
        <f>男子!L47</f>
        <v>0</v>
      </c>
      <c r="L44" s="151">
        <f>男子!D47</f>
        <v>0</v>
      </c>
      <c r="M44" s="151">
        <f>男子!E47</f>
        <v>0</v>
      </c>
      <c r="N44" s="144" t="str">
        <f>男子!$K$2</f>
        <v>千葉</v>
      </c>
      <c r="O44" s="144">
        <f>男子!F47</f>
        <v>0</v>
      </c>
      <c r="P44" s="144">
        <f>男子!G47</f>
        <v>0</v>
      </c>
      <c r="Q44" s="144">
        <f>男子!I47</f>
        <v>0</v>
      </c>
      <c r="R44">
        <f>男子!H47</f>
        <v>0</v>
      </c>
      <c r="S44">
        <v>1</v>
      </c>
      <c r="U44">
        <f>IF(O44="","",VLOOKUP(O44,所属!$B$2:$C$122,2,0))</f>
        <v>12042</v>
      </c>
    </row>
    <row r="45" spans="1:21" x14ac:dyDescent="0.2">
      <c r="A45" s="153">
        <f t="shared" si="0"/>
        <v>11244</v>
      </c>
      <c r="B45">
        <f>男子!C48</f>
        <v>1244</v>
      </c>
      <c r="C45" s="156" t="str">
        <f>男子!A48&amp;男子!B48</f>
        <v>共通砲丸投</v>
      </c>
      <c r="D45">
        <f>IF(C45="","",VLOOKUP(C45,競技!$B$1:$C$17,2,0))</f>
        <v>16</v>
      </c>
      <c r="E45" s="143">
        <f>男子!L48</f>
        <v>0</v>
      </c>
      <c r="L45" s="151">
        <f>男子!D48</f>
        <v>0</v>
      </c>
      <c r="M45" s="151">
        <f>男子!E48</f>
        <v>0</v>
      </c>
      <c r="N45" s="144" t="str">
        <f>男子!$K$2</f>
        <v>千葉</v>
      </c>
      <c r="O45" s="144">
        <f>男子!F48</f>
        <v>0</v>
      </c>
      <c r="P45" s="144">
        <f>男子!G48</f>
        <v>0</v>
      </c>
      <c r="Q45" s="144">
        <f>男子!I48</f>
        <v>0</v>
      </c>
      <c r="R45">
        <f>男子!H48</f>
        <v>0</v>
      </c>
      <c r="S45">
        <v>1</v>
      </c>
      <c r="U45">
        <f>IF(O45="","",VLOOKUP(O45,所属!$B$2:$C$122,2,0))</f>
        <v>12042</v>
      </c>
    </row>
    <row r="46" spans="1:21" x14ac:dyDescent="0.2">
      <c r="A46" s="153">
        <f t="shared" si="0"/>
        <v>11245</v>
      </c>
      <c r="B46">
        <f>男子!C49</f>
        <v>1245</v>
      </c>
      <c r="C46" s="156" t="str">
        <f>男子!A49&amp;男子!B49</f>
        <v>共通砲丸投</v>
      </c>
      <c r="D46">
        <f>IF(C46="","",VLOOKUP(C46,競技!$B$1:$C$17,2,0))</f>
        <v>16</v>
      </c>
      <c r="E46" s="143">
        <f>男子!L49</f>
        <v>0</v>
      </c>
      <c r="L46" s="151">
        <f>男子!D49</f>
        <v>0</v>
      </c>
      <c r="M46" s="151">
        <f>男子!E49</f>
        <v>0</v>
      </c>
      <c r="N46" s="144" t="str">
        <f>男子!$K$2</f>
        <v>千葉</v>
      </c>
      <c r="O46" s="144">
        <f>男子!F49</f>
        <v>0</v>
      </c>
      <c r="P46" s="144">
        <f>男子!G49</f>
        <v>0</v>
      </c>
      <c r="Q46" s="144">
        <f>男子!I49</f>
        <v>0</v>
      </c>
      <c r="R46">
        <f>男子!H49</f>
        <v>0</v>
      </c>
      <c r="S46">
        <v>1</v>
      </c>
      <c r="U46">
        <f>IF(O46="","",VLOOKUP(O46,所属!$B$2:$C$122,2,0))</f>
        <v>12042</v>
      </c>
    </row>
    <row r="47" spans="1:21" x14ac:dyDescent="0.2">
      <c r="A47" s="153">
        <f t="shared" si="0"/>
        <v>11246</v>
      </c>
      <c r="B47">
        <f>男子!C50</f>
        <v>1246</v>
      </c>
      <c r="C47" s="156" t="str">
        <f>男子!A50&amp;男子!B50</f>
        <v>共通四種競技</v>
      </c>
      <c r="D47">
        <f>IF(C47="","",VLOOKUP(C47,競技!$B$1:$C$17,2,0))</f>
        <v>17</v>
      </c>
      <c r="E47" s="143">
        <f>男子!L50</f>
        <v>0</v>
      </c>
      <c r="L47" s="151">
        <f>男子!D50</f>
        <v>0</v>
      </c>
      <c r="M47" s="151">
        <f>男子!E50</f>
        <v>0</v>
      </c>
      <c r="N47" s="144" t="str">
        <f>男子!$K$2</f>
        <v>千葉</v>
      </c>
      <c r="O47" s="144">
        <f>男子!F50</f>
        <v>0</v>
      </c>
      <c r="P47" s="144">
        <f>男子!G50</f>
        <v>0</v>
      </c>
      <c r="Q47" s="144">
        <f>男子!I50</f>
        <v>0</v>
      </c>
      <c r="R47">
        <f>男子!H50</f>
        <v>0</v>
      </c>
      <c r="S47">
        <v>1</v>
      </c>
      <c r="U47">
        <f>IF(O47="","",VLOOKUP(O47,所属!$B$2:$C$122,2,0))</f>
        <v>12042</v>
      </c>
    </row>
    <row r="48" spans="1:21" x14ac:dyDescent="0.2">
      <c r="A48" s="153">
        <f t="shared" si="0"/>
        <v>11247</v>
      </c>
      <c r="B48">
        <f>男子!C51</f>
        <v>1247</v>
      </c>
      <c r="C48" s="156" t="str">
        <f>男子!A51&amp;男子!B51</f>
        <v>共通四種競技</v>
      </c>
      <c r="D48">
        <f>IF(C48="","",VLOOKUP(C48,競技!$B$1:$C$17,2,0))</f>
        <v>17</v>
      </c>
      <c r="E48" s="143">
        <f>男子!L51</f>
        <v>0</v>
      </c>
      <c r="L48" s="151">
        <f>男子!D51</f>
        <v>0</v>
      </c>
      <c r="M48" s="151">
        <f>男子!E51</f>
        <v>0</v>
      </c>
      <c r="N48" s="144" t="str">
        <f>男子!$K$2</f>
        <v>千葉</v>
      </c>
      <c r="O48" s="144">
        <f>男子!F51</f>
        <v>0</v>
      </c>
      <c r="P48" s="144">
        <f>男子!G51</f>
        <v>0</v>
      </c>
      <c r="Q48" s="144">
        <f>男子!I51</f>
        <v>0</v>
      </c>
      <c r="R48">
        <f>男子!H51</f>
        <v>0</v>
      </c>
      <c r="S48">
        <v>1</v>
      </c>
      <c r="U48">
        <f>IF(O48="","",VLOOKUP(O48,所属!$B$2:$C$122,2,0))</f>
        <v>12042</v>
      </c>
    </row>
    <row r="49" spans="1:21" x14ac:dyDescent="0.2">
      <c r="A49" s="153">
        <f t="shared" si="0"/>
        <v>10000</v>
      </c>
      <c r="B49">
        <f>男子!C52</f>
        <v>0</v>
      </c>
      <c r="C49" s="156" t="str">
        <f>男子!A52&amp;男子!B52</f>
        <v>共通4×100mR</v>
      </c>
      <c r="D49">
        <f>IF(C49="","",VLOOKUP(C49,競技!$B$1:$C$17,2,0))</f>
        <v>11</v>
      </c>
      <c r="E49" s="143">
        <f>男子!L52</f>
        <v>0</v>
      </c>
      <c r="L49" s="151">
        <f>男子!D52</f>
        <v>0</v>
      </c>
      <c r="M49" s="151">
        <f>男子!E52</f>
        <v>0</v>
      </c>
      <c r="N49" s="144" t="str">
        <f>男子!$K$2</f>
        <v>千葉</v>
      </c>
      <c r="O49" s="144">
        <f>男子!F52</f>
        <v>0</v>
      </c>
      <c r="P49" s="144">
        <f>男子!G52</f>
        <v>0</v>
      </c>
      <c r="Q49" s="144">
        <f>男子!I52</f>
        <v>0</v>
      </c>
      <c r="R49">
        <f>男子!H52</f>
        <v>0</v>
      </c>
      <c r="S49">
        <v>1</v>
      </c>
      <c r="U49">
        <f>IF(O49="","",VLOOKUP(O49,所属!$B$2:$C$122,2,0))</f>
        <v>12042</v>
      </c>
    </row>
    <row r="50" spans="1:21" x14ac:dyDescent="0.2">
      <c r="A50" s="153">
        <f t="shared" si="0"/>
        <v>10000</v>
      </c>
      <c r="B50">
        <f>男子!C53</f>
        <v>0</v>
      </c>
      <c r="C50" s="156" t="str">
        <f>男子!A53&amp;男子!B53</f>
        <v>共通4×100mR</v>
      </c>
      <c r="D50">
        <f>IF(C50="","",VLOOKUP(C50,競技!$B$1:$C$17,2,0))</f>
        <v>11</v>
      </c>
      <c r="E50" s="143">
        <f>男子!L53</f>
        <v>0</v>
      </c>
      <c r="L50" s="151">
        <f>男子!D53</f>
        <v>0</v>
      </c>
      <c r="M50" s="151">
        <f>男子!E53</f>
        <v>0</v>
      </c>
      <c r="N50" s="144" t="str">
        <f>男子!$K$2</f>
        <v>千葉</v>
      </c>
      <c r="O50" s="144">
        <f>男子!F53</f>
        <v>0</v>
      </c>
      <c r="P50" s="144">
        <f>男子!G53</f>
        <v>0</v>
      </c>
      <c r="Q50" s="144">
        <f>男子!I53</f>
        <v>0</v>
      </c>
      <c r="R50">
        <f>男子!H53</f>
        <v>0</v>
      </c>
      <c r="S50">
        <v>1</v>
      </c>
      <c r="U50">
        <f>IF(O50="","",VLOOKUP(O50,所属!$B$2:$C$122,2,0))</f>
        <v>12042</v>
      </c>
    </row>
    <row r="51" spans="1:21" x14ac:dyDescent="0.2">
      <c r="A51" s="153">
        <f t="shared" si="0"/>
        <v>10000</v>
      </c>
      <c r="B51">
        <f>男子!C54</f>
        <v>0</v>
      </c>
      <c r="C51" s="156" t="str">
        <f>男子!A54&amp;男子!B54</f>
        <v>共通4×100mR</v>
      </c>
      <c r="D51">
        <f>IF(C51="","",VLOOKUP(C51,競技!$B$1:$C$17,2,0))</f>
        <v>11</v>
      </c>
      <c r="E51" s="143">
        <f>男子!L54</f>
        <v>0</v>
      </c>
      <c r="L51" s="151">
        <f>男子!D54</f>
        <v>0</v>
      </c>
      <c r="M51" s="151">
        <f>男子!E54</f>
        <v>0</v>
      </c>
      <c r="N51" s="144" t="str">
        <f>男子!$K$2</f>
        <v>千葉</v>
      </c>
      <c r="O51" s="144">
        <f>男子!F54</f>
        <v>0</v>
      </c>
      <c r="P51" s="144">
        <f>男子!G54</f>
        <v>0</v>
      </c>
      <c r="Q51" s="144">
        <f>男子!I54</f>
        <v>0</v>
      </c>
      <c r="R51">
        <f>男子!H54</f>
        <v>0</v>
      </c>
      <c r="S51">
        <v>1</v>
      </c>
      <c r="U51">
        <f>IF(O51="","",VLOOKUP(O51,所属!$B$2:$C$122,2,0))</f>
        <v>12042</v>
      </c>
    </row>
    <row r="52" spans="1:21" x14ac:dyDescent="0.2">
      <c r="A52" s="153">
        <f t="shared" si="0"/>
        <v>10000</v>
      </c>
      <c r="B52">
        <f>男子!C55</f>
        <v>0</v>
      </c>
      <c r="C52" s="156" t="str">
        <f>男子!A55&amp;男子!B55</f>
        <v>共通4×100mR</v>
      </c>
      <c r="D52">
        <f>IF(C52="","",VLOOKUP(C52,競技!$B$1:$C$17,2,0))</f>
        <v>11</v>
      </c>
      <c r="E52" s="143">
        <f>男子!L55</f>
        <v>0</v>
      </c>
      <c r="L52" s="151">
        <f>男子!D55</f>
        <v>0</v>
      </c>
      <c r="M52" s="151">
        <f>男子!E55</f>
        <v>0</v>
      </c>
      <c r="N52" s="144" t="str">
        <f>男子!$K$2</f>
        <v>千葉</v>
      </c>
      <c r="O52" s="144">
        <f>男子!F55</f>
        <v>0</v>
      </c>
      <c r="P52" s="144">
        <f>男子!G55</f>
        <v>0</v>
      </c>
      <c r="Q52" s="144">
        <f>男子!I55</f>
        <v>0</v>
      </c>
      <c r="R52">
        <f>男子!H55</f>
        <v>0</v>
      </c>
      <c r="S52">
        <v>1</v>
      </c>
      <c r="U52">
        <f>IF(O52="","",VLOOKUP(O52,所属!$B$2:$C$122,2,0))</f>
        <v>12042</v>
      </c>
    </row>
    <row r="53" spans="1:21" x14ac:dyDescent="0.2">
      <c r="A53" s="153">
        <f t="shared" si="0"/>
        <v>10000</v>
      </c>
      <c r="B53">
        <f>男子!C56</f>
        <v>0</v>
      </c>
      <c r="C53" s="156" t="str">
        <f>男子!A56&amp;男子!B56</f>
        <v>共通4×100mR</v>
      </c>
      <c r="D53">
        <f>IF(C53="","",VLOOKUP(C53,競技!$B$1:$C$17,2,0))</f>
        <v>11</v>
      </c>
      <c r="E53" s="143">
        <f>男子!L56</f>
        <v>0</v>
      </c>
      <c r="L53" s="151">
        <f>男子!D56</f>
        <v>0</v>
      </c>
      <c r="M53" s="151">
        <f>男子!E56</f>
        <v>0</v>
      </c>
      <c r="N53" s="144" t="str">
        <f>男子!$K$2</f>
        <v>千葉</v>
      </c>
      <c r="O53" s="144">
        <f>男子!F56</f>
        <v>0</v>
      </c>
      <c r="P53" s="144">
        <f>男子!G56</f>
        <v>0</v>
      </c>
      <c r="Q53" s="144">
        <f>男子!I56</f>
        <v>0</v>
      </c>
      <c r="R53">
        <f>男子!H56</f>
        <v>0</v>
      </c>
      <c r="S53">
        <v>1</v>
      </c>
      <c r="U53">
        <f>IF(O53="","",VLOOKUP(O53,所属!$B$2:$C$122,2,0))</f>
        <v>12042</v>
      </c>
    </row>
    <row r="54" spans="1:21" x14ac:dyDescent="0.2">
      <c r="A54" s="153">
        <f t="shared" si="0"/>
        <v>10000</v>
      </c>
      <c r="B54">
        <f>男子!C57</f>
        <v>0</v>
      </c>
      <c r="C54" s="156" t="str">
        <f>男子!A57&amp;男子!B57</f>
        <v>共通4×100mR</v>
      </c>
      <c r="D54">
        <f>IF(C54="","",VLOOKUP(C54,競技!$B$1:$C$17,2,0))</f>
        <v>11</v>
      </c>
      <c r="E54" s="143">
        <f>男子!L57</f>
        <v>0</v>
      </c>
      <c r="L54" s="151">
        <f>男子!D57</f>
        <v>0</v>
      </c>
      <c r="M54" s="151">
        <f>男子!E57</f>
        <v>0</v>
      </c>
      <c r="N54" s="144" t="str">
        <f>男子!$K$2</f>
        <v>千葉</v>
      </c>
      <c r="O54" s="144">
        <f>男子!F57</f>
        <v>0</v>
      </c>
      <c r="P54" s="144">
        <f>男子!G57</f>
        <v>0</v>
      </c>
      <c r="Q54" s="144">
        <f>男子!I57</f>
        <v>0</v>
      </c>
      <c r="R54">
        <f>男子!H57</f>
        <v>0</v>
      </c>
      <c r="S54">
        <v>1</v>
      </c>
      <c r="U54">
        <f>IF(O54="","",VLOOKUP(O54,所属!$B$2:$C$122,2,0))</f>
        <v>12042</v>
      </c>
    </row>
    <row r="55" spans="1:21" x14ac:dyDescent="0.2">
      <c r="A55" s="153">
        <f t="shared" si="0"/>
        <v>10000</v>
      </c>
      <c r="B55">
        <f>男子!C58</f>
        <v>0</v>
      </c>
      <c r="C55" s="156" t="str">
        <f>男子!A58&amp;男子!B58</f>
        <v>共通4×100mR</v>
      </c>
      <c r="D55">
        <f>IF(C55="","",VLOOKUP(C55,競技!$B$1:$C$17,2,0))</f>
        <v>11</v>
      </c>
      <c r="E55" s="143">
        <f>男子!L58</f>
        <v>0</v>
      </c>
      <c r="L55" s="151">
        <f>男子!D58</f>
        <v>0</v>
      </c>
      <c r="M55" s="151">
        <f>男子!E58</f>
        <v>0</v>
      </c>
      <c r="N55" s="144" t="str">
        <f>男子!$K$2</f>
        <v>千葉</v>
      </c>
      <c r="O55" s="144">
        <f>男子!F58</f>
        <v>0</v>
      </c>
      <c r="P55" s="144">
        <f>男子!G58</f>
        <v>0</v>
      </c>
      <c r="Q55" s="144">
        <f>男子!I58</f>
        <v>0</v>
      </c>
      <c r="R55">
        <f>男子!H58</f>
        <v>0</v>
      </c>
      <c r="S55">
        <v>1</v>
      </c>
      <c r="U55">
        <f>IF(O55="","",VLOOKUP(O55,所属!$B$2:$C$122,2,0))</f>
        <v>12042</v>
      </c>
    </row>
    <row r="56" spans="1:21" x14ac:dyDescent="0.2">
      <c r="A56" s="153">
        <f t="shared" si="0"/>
        <v>10000</v>
      </c>
      <c r="B56">
        <f>男子!C59</f>
        <v>0</v>
      </c>
      <c r="C56" s="156" t="str">
        <f>男子!A59&amp;男子!B59</f>
        <v>共通4×100mR</v>
      </c>
      <c r="D56">
        <f>IF(C56="","",VLOOKUP(C56,競技!$B$1:$C$17,2,0))</f>
        <v>11</v>
      </c>
      <c r="E56" s="143">
        <f>男子!L59</f>
        <v>0</v>
      </c>
      <c r="L56" s="151">
        <f>男子!D59</f>
        <v>0</v>
      </c>
      <c r="M56" s="151">
        <f>男子!E59</f>
        <v>0</v>
      </c>
      <c r="N56" s="144" t="str">
        <f>男子!$K$2</f>
        <v>千葉</v>
      </c>
      <c r="O56" s="144">
        <f>男子!F59</f>
        <v>0</v>
      </c>
      <c r="P56" s="144">
        <f>男子!G59</f>
        <v>0</v>
      </c>
      <c r="Q56" s="144">
        <f>男子!I59</f>
        <v>0</v>
      </c>
      <c r="R56">
        <f>男子!H59</f>
        <v>0</v>
      </c>
      <c r="S56">
        <v>1</v>
      </c>
      <c r="U56">
        <f>IF(O56="","",VLOOKUP(O56,所属!$B$2:$C$122,2,0))</f>
        <v>12042</v>
      </c>
    </row>
    <row r="57" spans="1:21" x14ac:dyDescent="0.2">
      <c r="A57" s="153">
        <f t="shared" si="0"/>
        <v>10000</v>
      </c>
      <c r="B57">
        <f>男子!C60</f>
        <v>0</v>
      </c>
      <c r="C57" s="156" t="str">
        <f>男子!A60&amp;男子!B60</f>
        <v>共通4×100mR</v>
      </c>
      <c r="D57">
        <f>IF(C57="","",VLOOKUP(C57,競技!$B$1:$C$17,2,0))</f>
        <v>11</v>
      </c>
      <c r="E57" s="143">
        <f>男子!L60</f>
        <v>0</v>
      </c>
      <c r="L57" s="151">
        <f>男子!D60</f>
        <v>0</v>
      </c>
      <c r="M57" s="151">
        <f>男子!E60</f>
        <v>0</v>
      </c>
      <c r="N57" s="144" t="str">
        <f>男子!$K$2</f>
        <v>千葉</v>
      </c>
      <c r="O57" s="144">
        <f>男子!F60</f>
        <v>0</v>
      </c>
      <c r="P57" s="144">
        <f>男子!G60</f>
        <v>0</v>
      </c>
      <c r="Q57" s="144">
        <f>男子!I60</f>
        <v>0</v>
      </c>
      <c r="R57">
        <f>男子!H60</f>
        <v>0</v>
      </c>
      <c r="S57">
        <v>1</v>
      </c>
      <c r="U57">
        <f>IF(O57="","",VLOOKUP(O57,所属!$B$2:$C$122,2,0))</f>
        <v>12042</v>
      </c>
    </row>
    <row r="58" spans="1:21" x14ac:dyDescent="0.2">
      <c r="A58" s="153">
        <f t="shared" si="0"/>
        <v>10000</v>
      </c>
      <c r="B58">
        <f>男子!C61</f>
        <v>0</v>
      </c>
      <c r="C58" s="156" t="str">
        <f>男子!A61&amp;男子!B61</f>
        <v>共通4×100mR</v>
      </c>
      <c r="D58">
        <f>IF(C58="","",VLOOKUP(C58,競技!$B$1:$C$17,2,0))</f>
        <v>11</v>
      </c>
      <c r="E58" s="143">
        <f>男子!L61</f>
        <v>0</v>
      </c>
      <c r="L58" s="151">
        <f>男子!D61</f>
        <v>0</v>
      </c>
      <c r="M58" s="151">
        <f>男子!E61</f>
        <v>0</v>
      </c>
      <c r="N58" s="144" t="str">
        <f>男子!$K$2</f>
        <v>千葉</v>
      </c>
      <c r="O58" s="144">
        <f>男子!F61</f>
        <v>0</v>
      </c>
      <c r="P58" s="144">
        <f>男子!G61</f>
        <v>0</v>
      </c>
      <c r="Q58" s="144">
        <f>男子!I61</f>
        <v>0</v>
      </c>
      <c r="R58">
        <f>男子!H61</f>
        <v>0</v>
      </c>
      <c r="S58">
        <v>1</v>
      </c>
      <c r="U58">
        <f>IF(O58="","",VLOOKUP(O58,所属!$B$2:$C$122,2,0))</f>
        <v>12042</v>
      </c>
    </row>
    <row r="59" spans="1:21" x14ac:dyDescent="0.2">
      <c r="A59" s="153">
        <f t="shared" si="0"/>
        <v>10000</v>
      </c>
      <c r="B59">
        <f>男子!C62</f>
        <v>0</v>
      </c>
      <c r="C59" s="156" t="str">
        <f>男子!A62&amp;男子!B62</f>
        <v>共通4×100mR</v>
      </c>
      <c r="D59">
        <f>IF(C59="","",VLOOKUP(C59,競技!$B$1:$C$17,2,0))</f>
        <v>11</v>
      </c>
      <c r="E59" s="143">
        <f>男子!L62</f>
        <v>0</v>
      </c>
      <c r="L59" s="151">
        <f>男子!D62</f>
        <v>0</v>
      </c>
      <c r="M59" s="151">
        <f>男子!E62</f>
        <v>0</v>
      </c>
      <c r="N59" s="144" t="str">
        <f>男子!$K$2</f>
        <v>千葉</v>
      </c>
      <c r="O59" s="144">
        <f>男子!F62</f>
        <v>0</v>
      </c>
      <c r="P59" s="144">
        <f>男子!G62</f>
        <v>0</v>
      </c>
      <c r="Q59" s="144">
        <f>男子!I62</f>
        <v>0</v>
      </c>
      <c r="R59">
        <f>男子!H62</f>
        <v>0</v>
      </c>
      <c r="S59">
        <v>1</v>
      </c>
      <c r="U59">
        <f>IF(O59="","",VLOOKUP(O59,所属!$B$2:$C$122,2,0))</f>
        <v>12042</v>
      </c>
    </row>
    <row r="60" spans="1:21" x14ac:dyDescent="0.2">
      <c r="A60" s="153">
        <f t="shared" si="0"/>
        <v>10000</v>
      </c>
      <c r="B60">
        <f>男子!C63</f>
        <v>0</v>
      </c>
      <c r="C60" s="156" t="str">
        <f>男子!A63&amp;男子!B63</f>
        <v>共通4×100mR</v>
      </c>
      <c r="D60">
        <f>IF(C60="","",VLOOKUP(C60,競技!$B$1:$C$17,2,0))</f>
        <v>11</v>
      </c>
      <c r="E60" s="143">
        <f>男子!L63</f>
        <v>0</v>
      </c>
      <c r="L60" s="151">
        <f>男子!D63</f>
        <v>0</v>
      </c>
      <c r="M60" s="151">
        <f>男子!E63</f>
        <v>0</v>
      </c>
      <c r="N60" s="144" t="str">
        <f>男子!$K$2</f>
        <v>千葉</v>
      </c>
      <c r="O60" s="144">
        <f>男子!F63</f>
        <v>0</v>
      </c>
      <c r="P60" s="144">
        <f>男子!G63</f>
        <v>0</v>
      </c>
      <c r="Q60" s="144">
        <f>男子!I63</f>
        <v>0</v>
      </c>
      <c r="R60">
        <f>男子!H63</f>
        <v>0</v>
      </c>
      <c r="S60">
        <v>1</v>
      </c>
      <c r="U60">
        <f>IF(O60="","",VLOOKUP(O60,所属!$B$2:$C$122,2,0))</f>
        <v>12042</v>
      </c>
    </row>
    <row r="61" spans="1:21" x14ac:dyDescent="0.2">
      <c r="A61" s="153">
        <f t="shared" si="0"/>
        <v>10000</v>
      </c>
      <c r="B61">
        <f>男子!C64</f>
        <v>0</v>
      </c>
      <c r="C61" s="156" t="str">
        <f>男子!A64&amp;男子!B64</f>
        <v>共通4×100mR</v>
      </c>
      <c r="D61">
        <f>IF(C61="","",VLOOKUP(C61,競技!$B$1:$C$17,2,0))</f>
        <v>11</v>
      </c>
      <c r="E61" s="143">
        <f>男子!L64</f>
        <v>0</v>
      </c>
      <c r="L61" s="151">
        <f>男子!D64</f>
        <v>0</v>
      </c>
      <c r="M61" s="151">
        <f>男子!E64</f>
        <v>0</v>
      </c>
      <c r="N61" s="144" t="str">
        <f>男子!$K$2</f>
        <v>千葉</v>
      </c>
      <c r="O61" s="144">
        <f>男子!F64</f>
        <v>0</v>
      </c>
      <c r="P61" s="144">
        <f>男子!G64</f>
        <v>0</v>
      </c>
      <c r="Q61" s="144">
        <f>男子!I64</f>
        <v>0</v>
      </c>
      <c r="R61">
        <f>男子!H64</f>
        <v>0</v>
      </c>
      <c r="S61">
        <v>1</v>
      </c>
      <c r="U61">
        <f>IF(O61="","",VLOOKUP(O61,所属!$B$2:$C$122,2,0))</f>
        <v>12042</v>
      </c>
    </row>
    <row r="62" spans="1:21" x14ac:dyDescent="0.2">
      <c r="A62" s="153">
        <f t="shared" si="0"/>
        <v>10000</v>
      </c>
      <c r="B62">
        <f>男子!C65</f>
        <v>0</v>
      </c>
      <c r="C62" s="156" t="str">
        <f>男子!A65&amp;男子!B65</f>
        <v>共通4×100mR</v>
      </c>
      <c r="D62">
        <f>IF(C62="","",VLOOKUP(C62,競技!$B$1:$C$17,2,0))</f>
        <v>11</v>
      </c>
      <c r="E62" s="143">
        <f>男子!L65</f>
        <v>0</v>
      </c>
      <c r="L62" s="151">
        <f>男子!D65</f>
        <v>0</v>
      </c>
      <c r="M62" s="151">
        <f>男子!E65</f>
        <v>0</v>
      </c>
      <c r="N62" s="144" t="str">
        <f>男子!$K$2</f>
        <v>千葉</v>
      </c>
      <c r="O62" s="144">
        <f>男子!F65</f>
        <v>0</v>
      </c>
      <c r="P62" s="144">
        <f>男子!G65</f>
        <v>0</v>
      </c>
      <c r="Q62" s="144">
        <f>男子!I65</f>
        <v>0</v>
      </c>
      <c r="R62">
        <f>男子!H65</f>
        <v>0</v>
      </c>
      <c r="S62">
        <v>1</v>
      </c>
      <c r="U62">
        <f>IF(O62="","",VLOOKUP(O62,所属!$B$2:$C$122,2,0))</f>
        <v>12042</v>
      </c>
    </row>
    <row r="63" spans="1:21" x14ac:dyDescent="0.2">
      <c r="A63" s="153">
        <f t="shared" si="0"/>
        <v>10000</v>
      </c>
      <c r="B63">
        <f>男子!C66</f>
        <v>0</v>
      </c>
      <c r="C63" s="156" t="str">
        <f>男子!A66&amp;男子!B66</f>
        <v>共通4×100mR</v>
      </c>
      <c r="D63">
        <f>IF(C63="","",VLOOKUP(C63,競技!$B$1:$C$17,2,0))</f>
        <v>11</v>
      </c>
      <c r="E63" s="143">
        <f>男子!L66</f>
        <v>0</v>
      </c>
      <c r="L63" s="151">
        <f>男子!D66</f>
        <v>0</v>
      </c>
      <c r="M63" s="151">
        <f>男子!E66</f>
        <v>0</v>
      </c>
      <c r="N63" s="144" t="str">
        <f>男子!$K$2</f>
        <v>千葉</v>
      </c>
      <c r="O63" s="144">
        <f>男子!F66</f>
        <v>0</v>
      </c>
      <c r="P63" s="144">
        <f>男子!G66</f>
        <v>0</v>
      </c>
      <c r="Q63" s="144">
        <f>男子!I66</f>
        <v>0</v>
      </c>
      <c r="R63">
        <f>男子!H66</f>
        <v>0</v>
      </c>
      <c r="S63">
        <v>1</v>
      </c>
      <c r="U63">
        <f>IF(O63="","",VLOOKUP(O63,所属!$B$2:$C$122,2,0))</f>
        <v>12042</v>
      </c>
    </row>
    <row r="64" spans="1:21" x14ac:dyDescent="0.2">
      <c r="A64" s="153">
        <f t="shared" si="0"/>
        <v>10000</v>
      </c>
      <c r="B64">
        <f>男子!C67</f>
        <v>0</v>
      </c>
      <c r="C64" s="156" t="str">
        <f>男子!A67&amp;男子!B67</f>
        <v>共通4×100mR</v>
      </c>
      <c r="D64">
        <f>IF(C64="","",VLOOKUP(C64,競技!$B$1:$C$17,2,0))</f>
        <v>11</v>
      </c>
      <c r="E64" s="143">
        <f>男子!L67</f>
        <v>0</v>
      </c>
      <c r="L64" s="151">
        <f>男子!D67</f>
        <v>0</v>
      </c>
      <c r="M64" s="151">
        <f>男子!E67</f>
        <v>0</v>
      </c>
      <c r="N64" s="144" t="str">
        <f>男子!$K$2</f>
        <v>千葉</v>
      </c>
      <c r="O64" s="144">
        <f>男子!F67</f>
        <v>0</v>
      </c>
      <c r="P64" s="144">
        <f>男子!G67</f>
        <v>0</v>
      </c>
      <c r="Q64" s="144">
        <f>男子!I67</f>
        <v>0</v>
      </c>
      <c r="R64">
        <f>男子!H67</f>
        <v>0</v>
      </c>
      <c r="S64">
        <v>1</v>
      </c>
      <c r="U64">
        <f>IF(O64="","",VLOOKUP(O64,所属!$B$2:$C$122,2,0))</f>
        <v>12042</v>
      </c>
    </row>
    <row r="65" spans="1:21" x14ac:dyDescent="0.2">
      <c r="A65" s="153">
        <f t="shared" si="0"/>
        <v>10000</v>
      </c>
      <c r="B65">
        <f>男子!C68</f>
        <v>0</v>
      </c>
      <c r="C65" s="156" t="str">
        <f>男子!A68&amp;男子!B68</f>
        <v>共通4×100mR</v>
      </c>
      <c r="D65">
        <f>IF(C65="","",VLOOKUP(C65,競技!$B$1:$C$17,2,0))</f>
        <v>11</v>
      </c>
      <c r="E65" s="143">
        <f>男子!L68</f>
        <v>0</v>
      </c>
      <c r="L65" s="151">
        <f>男子!D68</f>
        <v>0</v>
      </c>
      <c r="M65" s="151">
        <f>男子!E68</f>
        <v>0</v>
      </c>
      <c r="N65" s="144" t="str">
        <f>男子!$K$2</f>
        <v>千葉</v>
      </c>
      <c r="O65" s="144">
        <f>男子!F68</f>
        <v>0</v>
      </c>
      <c r="P65" s="144">
        <f>男子!G68</f>
        <v>0</v>
      </c>
      <c r="Q65" s="144">
        <f>男子!I68</f>
        <v>0</v>
      </c>
      <c r="R65">
        <f>男子!H68</f>
        <v>0</v>
      </c>
      <c r="S65">
        <v>1</v>
      </c>
      <c r="U65">
        <f>IF(O65="","",VLOOKUP(O65,所属!$B$2:$C$122,2,0))</f>
        <v>12042</v>
      </c>
    </row>
    <row r="66" spans="1:21" x14ac:dyDescent="0.2">
      <c r="A66" s="153">
        <f t="shared" si="0"/>
        <v>10000</v>
      </c>
      <c r="B66">
        <f>男子!C69</f>
        <v>0</v>
      </c>
      <c r="C66" s="156" t="str">
        <f>男子!A69&amp;男子!B69</f>
        <v>共通4×100mR</v>
      </c>
      <c r="D66">
        <f>IF(C66="","",VLOOKUP(C66,競技!$B$1:$C$17,2,0))</f>
        <v>11</v>
      </c>
      <c r="E66" s="143">
        <f>男子!L69</f>
        <v>0</v>
      </c>
      <c r="L66" s="151">
        <f>男子!D69</f>
        <v>0</v>
      </c>
      <c r="M66" s="151">
        <f>男子!E69</f>
        <v>0</v>
      </c>
      <c r="N66" s="144" t="str">
        <f>男子!$K$2</f>
        <v>千葉</v>
      </c>
      <c r="O66" s="144">
        <f>男子!F69</f>
        <v>0</v>
      </c>
      <c r="P66" s="144">
        <f>男子!G69</f>
        <v>0</v>
      </c>
      <c r="Q66" s="144">
        <f>男子!I69</f>
        <v>0</v>
      </c>
      <c r="R66">
        <f>男子!H69</f>
        <v>0</v>
      </c>
      <c r="S66">
        <v>1</v>
      </c>
      <c r="U66">
        <f>IF(O66="","",VLOOKUP(O66,所属!$B$2:$C$122,2,0))</f>
        <v>12042</v>
      </c>
    </row>
    <row r="67" spans="1:21" x14ac:dyDescent="0.2">
      <c r="A67" s="154">
        <f>20000+B67</f>
        <v>21201</v>
      </c>
      <c r="B67">
        <f>女子!C5</f>
        <v>1201</v>
      </c>
      <c r="C67" s="155" t="str">
        <f>女子!A5&amp;女子!B5</f>
        <v>1年100m</v>
      </c>
      <c r="D67">
        <f>IF(C67="","",VLOOKUP(C67,競技!$B$18:$C$31,2,0))</f>
        <v>18</v>
      </c>
      <c r="E67" s="143">
        <f>女子!L5</f>
        <v>0</v>
      </c>
      <c r="L67">
        <f>女子!D5</f>
        <v>0</v>
      </c>
      <c r="M67">
        <f>女子!E5</f>
        <v>0</v>
      </c>
      <c r="N67" s="144" t="str">
        <f>女子!$K$2</f>
        <v>千葉</v>
      </c>
      <c r="O67" s="142">
        <f>女子!F5</f>
        <v>0</v>
      </c>
      <c r="P67" s="142">
        <f>女子!G5</f>
        <v>0</v>
      </c>
      <c r="Q67" s="144">
        <f>女子!I5</f>
        <v>0</v>
      </c>
      <c r="R67">
        <f>女子!H5</f>
        <v>1</v>
      </c>
      <c r="S67">
        <v>2</v>
      </c>
      <c r="U67">
        <f>IF(O67="","",VLOOKUP(O67,所属!$B$2:$C$122,2,0))</f>
        <v>12042</v>
      </c>
    </row>
    <row r="68" spans="1:21" x14ac:dyDescent="0.2">
      <c r="A68" s="154">
        <f t="shared" ref="A68:A122" si="1">20000+B68</f>
        <v>21202</v>
      </c>
      <c r="B68">
        <f>女子!C6</f>
        <v>1202</v>
      </c>
      <c r="C68" s="155" t="str">
        <f>女子!A6&amp;女子!B6</f>
        <v>1年100m</v>
      </c>
      <c r="D68">
        <f>IF(C68="","",VLOOKUP(C68,競技!$B$18:$C$31,2,0))</f>
        <v>18</v>
      </c>
      <c r="E68" s="143">
        <f>女子!L6</f>
        <v>0</v>
      </c>
      <c r="L68">
        <f>女子!D6</f>
        <v>0</v>
      </c>
      <c r="M68">
        <f>女子!E6</f>
        <v>0</v>
      </c>
      <c r="N68" s="144" t="str">
        <f>女子!$K$2</f>
        <v>千葉</v>
      </c>
      <c r="O68" s="142">
        <f>女子!F6</f>
        <v>0</v>
      </c>
      <c r="P68" s="142">
        <f>女子!G6</f>
        <v>0</v>
      </c>
      <c r="Q68" s="144">
        <f>女子!I6</f>
        <v>0</v>
      </c>
      <c r="R68">
        <f>女子!H6</f>
        <v>1</v>
      </c>
      <c r="S68">
        <v>2</v>
      </c>
      <c r="U68">
        <f>IF(O68="","",VLOOKUP(O68,所属!$B$2:$C$122,2,0))</f>
        <v>12042</v>
      </c>
    </row>
    <row r="69" spans="1:21" x14ac:dyDescent="0.2">
      <c r="A69" s="154">
        <f t="shared" si="1"/>
        <v>21203</v>
      </c>
      <c r="B69">
        <f>女子!C7</f>
        <v>1203</v>
      </c>
      <c r="C69" s="155" t="str">
        <f>女子!A7&amp;女子!B7</f>
        <v>1年100m</v>
      </c>
      <c r="D69">
        <f>IF(C69="","",VLOOKUP(C69,競技!$B$18:$C$31,2,0))</f>
        <v>18</v>
      </c>
      <c r="E69" s="143">
        <f>女子!L7</f>
        <v>0</v>
      </c>
      <c r="L69">
        <f>女子!D7</f>
        <v>0</v>
      </c>
      <c r="M69">
        <f>女子!E7</f>
        <v>0</v>
      </c>
      <c r="N69" s="144" t="str">
        <f>女子!$K$2</f>
        <v>千葉</v>
      </c>
      <c r="O69" s="142">
        <f>女子!F7</f>
        <v>0</v>
      </c>
      <c r="P69" s="142">
        <f>女子!G7</f>
        <v>0</v>
      </c>
      <c r="Q69" s="144">
        <f>女子!I7</f>
        <v>0</v>
      </c>
      <c r="R69">
        <f>女子!H7</f>
        <v>1</v>
      </c>
      <c r="S69">
        <v>2</v>
      </c>
      <c r="U69">
        <f>IF(O69="","",VLOOKUP(O69,所属!$B$2:$C$122,2,0))</f>
        <v>12042</v>
      </c>
    </row>
    <row r="70" spans="1:21" x14ac:dyDescent="0.2">
      <c r="A70" s="154">
        <f t="shared" si="1"/>
        <v>21204</v>
      </c>
      <c r="B70">
        <f>女子!C8</f>
        <v>1204</v>
      </c>
      <c r="C70" s="155" t="str">
        <f>女子!A8&amp;女子!B8</f>
        <v>2年100m</v>
      </c>
      <c r="D70">
        <f>IF(C70="","",VLOOKUP(C70,競技!$B$18:$C$31,2,0))</f>
        <v>19</v>
      </c>
      <c r="E70" s="143">
        <f>女子!L8</f>
        <v>0</v>
      </c>
      <c r="L70">
        <f>女子!D8</f>
        <v>0</v>
      </c>
      <c r="M70">
        <f>女子!E8</f>
        <v>0</v>
      </c>
      <c r="N70" s="144" t="str">
        <f>女子!$K$2</f>
        <v>千葉</v>
      </c>
      <c r="O70" s="142">
        <f>女子!F8</f>
        <v>0</v>
      </c>
      <c r="P70" s="142">
        <f>女子!G8</f>
        <v>0</v>
      </c>
      <c r="Q70" s="144">
        <f>女子!I8</f>
        <v>0</v>
      </c>
      <c r="R70">
        <f>女子!H8</f>
        <v>2</v>
      </c>
      <c r="S70">
        <v>2</v>
      </c>
      <c r="U70">
        <f>IF(O70="","",VLOOKUP(O70,所属!$B$2:$C$122,2,0))</f>
        <v>12042</v>
      </c>
    </row>
    <row r="71" spans="1:21" x14ac:dyDescent="0.2">
      <c r="A71" s="154">
        <f t="shared" si="1"/>
        <v>21205</v>
      </c>
      <c r="B71">
        <f>女子!C9</f>
        <v>1205</v>
      </c>
      <c r="C71" s="155" t="str">
        <f>女子!A9&amp;女子!B9</f>
        <v>2年100m</v>
      </c>
      <c r="D71">
        <f>IF(C71="","",VLOOKUP(C71,競技!$B$18:$C$31,2,0))</f>
        <v>19</v>
      </c>
      <c r="E71" s="143">
        <f>女子!L9</f>
        <v>0</v>
      </c>
      <c r="L71">
        <f>女子!D9</f>
        <v>0</v>
      </c>
      <c r="M71">
        <f>女子!E9</f>
        <v>0</v>
      </c>
      <c r="N71" s="144" t="str">
        <f>女子!$K$2</f>
        <v>千葉</v>
      </c>
      <c r="O71" s="142">
        <f>女子!F9</f>
        <v>0</v>
      </c>
      <c r="P71" s="142">
        <f>女子!G9</f>
        <v>0</v>
      </c>
      <c r="Q71" s="144">
        <f>女子!I9</f>
        <v>0</v>
      </c>
      <c r="R71">
        <f>女子!H9</f>
        <v>2</v>
      </c>
      <c r="S71">
        <v>2</v>
      </c>
      <c r="U71">
        <f>IF(O71="","",VLOOKUP(O71,所属!$B$2:$C$122,2,0))</f>
        <v>12042</v>
      </c>
    </row>
    <row r="72" spans="1:21" x14ac:dyDescent="0.2">
      <c r="A72" s="154">
        <f t="shared" si="1"/>
        <v>21206</v>
      </c>
      <c r="B72">
        <f>女子!C10</f>
        <v>1206</v>
      </c>
      <c r="C72" s="155" t="str">
        <f>女子!A10&amp;女子!B10</f>
        <v>2年100m</v>
      </c>
      <c r="D72">
        <f>IF(C72="","",VLOOKUP(C72,競技!$B$18:$C$31,2,0))</f>
        <v>19</v>
      </c>
      <c r="E72" s="143">
        <f>女子!L10</f>
        <v>0</v>
      </c>
      <c r="L72">
        <f>女子!D10</f>
        <v>0</v>
      </c>
      <c r="M72">
        <f>女子!E10</f>
        <v>0</v>
      </c>
      <c r="N72" s="144" t="str">
        <f>女子!$K$2</f>
        <v>千葉</v>
      </c>
      <c r="O72" s="142">
        <f>女子!F10</f>
        <v>0</v>
      </c>
      <c r="P72" s="142">
        <f>女子!G10</f>
        <v>0</v>
      </c>
      <c r="Q72" s="144">
        <f>女子!I10</f>
        <v>0</v>
      </c>
      <c r="R72">
        <f>女子!H10</f>
        <v>2</v>
      </c>
      <c r="S72">
        <v>2</v>
      </c>
      <c r="U72">
        <f>IF(O72="","",VLOOKUP(O72,所属!$B$2:$C$122,2,0))</f>
        <v>12042</v>
      </c>
    </row>
    <row r="73" spans="1:21" x14ac:dyDescent="0.2">
      <c r="A73" s="154">
        <f t="shared" si="1"/>
        <v>21207</v>
      </c>
      <c r="B73">
        <f>女子!C11</f>
        <v>1207</v>
      </c>
      <c r="C73" s="155" t="str">
        <f>女子!A11&amp;女子!B11</f>
        <v>3年100m</v>
      </c>
      <c r="D73">
        <f>IF(C73="","",VLOOKUP(C73,競技!$B$18:$C$31,2,0))</f>
        <v>20</v>
      </c>
      <c r="E73" s="143">
        <f>女子!L11</f>
        <v>0</v>
      </c>
      <c r="L73">
        <f>女子!D11</f>
        <v>0</v>
      </c>
      <c r="M73">
        <f>女子!E11</f>
        <v>0</v>
      </c>
      <c r="N73" s="144" t="str">
        <f>女子!$K$2</f>
        <v>千葉</v>
      </c>
      <c r="O73" s="142">
        <f>女子!F11</f>
        <v>0</v>
      </c>
      <c r="P73" s="142">
        <f>女子!G11</f>
        <v>0</v>
      </c>
      <c r="Q73" s="144">
        <f>女子!I11</f>
        <v>0</v>
      </c>
      <c r="R73">
        <f>女子!H11</f>
        <v>3</v>
      </c>
      <c r="S73">
        <v>2</v>
      </c>
      <c r="U73">
        <f>IF(O73="","",VLOOKUP(O73,所属!$B$2:$C$122,2,0))</f>
        <v>12042</v>
      </c>
    </row>
    <row r="74" spans="1:21" x14ac:dyDescent="0.2">
      <c r="A74" s="154">
        <f t="shared" si="1"/>
        <v>21208</v>
      </c>
      <c r="B74">
        <f>女子!C12</f>
        <v>1208</v>
      </c>
      <c r="C74" s="155" t="str">
        <f>女子!A12&amp;女子!B12</f>
        <v>3年100m</v>
      </c>
      <c r="D74">
        <f>IF(C74="","",VLOOKUP(C74,競技!$B$18:$C$31,2,0))</f>
        <v>20</v>
      </c>
      <c r="E74" s="143">
        <f>女子!L12</f>
        <v>0</v>
      </c>
      <c r="L74">
        <f>女子!D12</f>
        <v>0</v>
      </c>
      <c r="M74">
        <f>女子!E12</f>
        <v>0</v>
      </c>
      <c r="N74" s="144" t="str">
        <f>女子!$K$2</f>
        <v>千葉</v>
      </c>
      <c r="O74" s="142">
        <f>女子!F12</f>
        <v>0</v>
      </c>
      <c r="P74" s="142">
        <f>女子!G12</f>
        <v>0</v>
      </c>
      <c r="Q74" s="144">
        <f>女子!I12</f>
        <v>0</v>
      </c>
      <c r="R74">
        <f>女子!H12</f>
        <v>3</v>
      </c>
      <c r="S74">
        <v>2</v>
      </c>
      <c r="U74">
        <f>IF(O74="","",VLOOKUP(O74,所属!$B$2:$C$122,2,0))</f>
        <v>12042</v>
      </c>
    </row>
    <row r="75" spans="1:21" x14ac:dyDescent="0.2">
      <c r="A75" s="154">
        <f t="shared" si="1"/>
        <v>21209</v>
      </c>
      <c r="B75">
        <f>女子!C13</f>
        <v>1209</v>
      </c>
      <c r="C75" s="155" t="str">
        <f>女子!A13&amp;女子!B13</f>
        <v>3年100m</v>
      </c>
      <c r="D75">
        <f>IF(C75="","",VLOOKUP(C75,競技!$B$18:$C$31,2,0))</f>
        <v>20</v>
      </c>
      <c r="E75" s="143">
        <f>女子!L13</f>
        <v>0</v>
      </c>
      <c r="L75">
        <f>女子!D13</f>
        <v>0</v>
      </c>
      <c r="M75">
        <f>女子!E13</f>
        <v>0</v>
      </c>
      <c r="N75" s="144" t="str">
        <f>女子!$K$2</f>
        <v>千葉</v>
      </c>
      <c r="O75" s="142">
        <f>女子!F13</f>
        <v>0</v>
      </c>
      <c r="P75" s="142">
        <f>女子!G13</f>
        <v>0</v>
      </c>
      <c r="Q75" s="144">
        <f>女子!I13</f>
        <v>0</v>
      </c>
      <c r="R75">
        <f>女子!H13</f>
        <v>3</v>
      </c>
      <c r="S75">
        <v>2</v>
      </c>
      <c r="U75">
        <f>IF(O75="","",VLOOKUP(O75,所属!$B$2:$C$122,2,0))</f>
        <v>12042</v>
      </c>
    </row>
    <row r="76" spans="1:21" x14ac:dyDescent="0.2">
      <c r="A76" s="154">
        <f t="shared" si="1"/>
        <v>21210</v>
      </c>
      <c r="B76">
        <f>女子!C14</f>
        <v>1210</v>
      </c>
      <c r="C76" s="155" t="str">
        <f>女子!A14&amp;女子!B14</f>
        <v>共通200m</v>
      </c>
      <c r="D76">
        <f>IF(C76="","",VLOOKUP(C76,競技!$B$18:$C$31,2,0))</f>
        <v>21</v>
      </c>
      <c r="E76" s="143">
        <f>女子!L14</f>
        <v>0</v>
      </c>
      <c r="L76">
        <f>女子!D14</f>
        <v>0</v>
      </c>
      <c r="M76">
        <f>女子!E14</f>
        <v>0</v>
      </c>
      <c r="N76" s="144" t="str">
        <f>女子!$K$2</f>
        <v>千葉</v>
      </c>
      <c r="O76" s="142">
        <f>女子!F14</f>
        <v>0</v>
      </c>
      <c r="P76" s="142">
        <f>女子!G14</f>
        <v>0</v>
      </c>
      <c r="Q76" s="144">
        <f>女子!I14</f>
        <v>0</v>
      </c>
      <c r="R76">
        <f>女子!H14</f>
        <v>0</v>
      </c>
      <c r="S76">
        <v>2</v>
      </c>
      <c r="U76">
        <f>IF(O76="","",VLOOKUP(O76,所属!$B$2:$C$122,2,0))</f>
        <v>12042</v>
      </c>
    </row>
    <row r="77" spans="1:21" x14ac:dyDescent="0.2">
      <c r="A77" s="154">
        <f t="shared" si="1"/>
        <v>21211</v>
      </c>
      <c r="B77">
        <f>女子!C15</f>
        <v>1211</v>
      </c>
      <c r="C77" s="155" t="str">
        <f>女子!A15&amp;女子!B15</f>
        <v>共通200m</v>
      </c>
      <c r="D77">
        <f>IF(C77="","",VLOOKUP(C77,競技!$B$18:$C$31,2,0))</f>
        <v>21</v>
      </c>
      <c r="E77" s="143">
        <f>女子!L15</f>
        <v>0</v>
      </c>
      <c r="L77">
        <f>女子!D15</f>
        <v>0</v>
      </c>
      <c r="M77">
        <f>女子!E15</f>
        <v>0</v>
      </c>
      <c r="N77" s="144" t="str">
        <f>女子!$K$2</f>
        <v>千葉</v>
      </c>
      <c r="O77" s="142">
        <f>女子!F15</f>
        <v>0</v>
      </c>
      <c r="P77" s="142">
        <f>女子!G15</f>
        <v>0</v>
      </c>
      <c r="Q77" s="144">
        <f>女子!I15</f>
        <v>0</v>
      </c>
      <c r="R77">
        <f>女子!H15</f>
        <v>0</v>
      </c>
      <c r="S77">
        <v>2</v>
      </c>
      <c r="U77">
        <f>IF(O77="","",VLOOKUP(O77,所属!$B$2:$C$122,2,0))</f>
        <v>12042</v>
      </c>
    </row>
    <row r="78" spans="1:21" x14ac:dyDescent="0.2">
      <c r="A78" s="154">
        <f t="shared" si="1"/>
        <v>21212</v>
      </c>
      <c r="B78">
        <f>女子!C16</f>
        <v>1212</v>
      </c>
      <c r="C78" s="155" t="str">
        <f>女子!A16&amp;女子!B16</f>
        <v>共通200m</v>
      </c>
      <c r="D78">
        <f>IF(C78="","",VLOOKUP(C78,競技!$B$18:$C$31,2,0))</f>
        <v>21</v>
      </c>
      <c r="E78" s="143">
        <f>女子!L16</f>
        <v>0</v>
      </c>
      <c r="L78">
        <f>女子!D16</f>
        <v>0</v>
      </c>
      <c r="M78">
        <f>女子!E16</f>
        <v>0</v>
      </c>
      <c r="N78" s="144" t="str">
        <f>女子!$K$2</f>
        <v>千葉</v>
      </c>
      <c r="O78" s="142">
        <f>女子!F16</f>
        <v>0</v>
      </c>
      <c r="P78" s="142">
        <f>女子!G16</f>
        <v>0</v>
      </c>
      <c r="Q78" s="144">
        <f>女子!I16</f>
        <v>0</v>
      </c>
      <c r="R78">
        <f>女子!H16</f>
        <v>0</v>
      </c>
      <c r="S78">
        <v>2</v>
      </c>
      <c r="U78">
        <f>IF(O78="","",VLOOKUP(O78,所属!$B$2:$C$122,2,0))</f>
        <v>12042</v>
      </c>
    </row>
    <row r="79" spans="1:21" x14ac:dyDescent="0.2">
      <c r="A79" s="154">
        <f t="shared" si="1"/>
        <v>21213</v>
      </c>
      <c r="B79">
        <f>女子!C17</f>
        <v>1213</v>
      </c>
      <c r="C79" s="155" t="str">
        <f>女子!A17&amp;女子!B17</f>
        <v>1年800m</v>
      </c>
      <c r="D79">
        <f>IF(C79="","",VLOOKUP(C79,競技!$B$18:$C$31,2,0))</f>
        <v>22</v>
      </c>
      <c r="E79" s="143">
        <f>女子!L17</f>
        <v>0</v>
      </c>
      <c r="L79">
        <f>女子!D17</f>
        <v>0</v>
      </c>
      <c r="M79">
        <f>女子!E17</f>
        <v>0</v>
      </c>
      <c r="N79" s="144" t="str">
        <f>女子!$K$2</f>
        <v>千葉</v>
      </c>
      <c r="O79" s="142">
        <f>女子!F17</f>
        <v>0</v>
      </c>
      <c r="P79" s="142">
        <f>女子!G17</f>
        <v>0</v>
      </c>
      <c r="Q79" s="144">
        <f>女子!I17</f>
        <v>0</v>
      </c>
      <c r="R79">
        <f>女子!H17</f>
        <v>1</v>
      </c>
      <c r="S79">
        <v>2</v>
      </c>
      <c r="U79">
        <f>IF(O79="","",VLOOKUP(O79,所属!$B$2:$C$122,2,0))</f>
        <v>12042</v>
      </c>
    </row>
    <row r="80" spans="1:21" x14ac:dyDescent="0.2">
      <c r="A80" s="154">
        <f t="shared" si="1"/>
        <v>21214</v>
      </c>
      <c r="B80">
        <f>女子!C18</f>
        <v>1214</v>
      </c>
      <c r="C80" s="155" t="str">
        <f>女子!A18&amp;女子!B18</f>
        <v>1年800m</v>
      </c>
      <c r="D80">
        <f>IF(C80="","",VLOOKUP(C80,競技!$B$18:$C$31,2,0))</f>
        <v>22</v>
      </c>
      <c r="E80" s="143">
        <f>女子!L18</f>
        <v>0</v>
      </c>
      <c r="L80">
        <f>女子!D18</f>
        <v>0</v>
      </c>
      <c r="M80">
        <f>女子!E18</f>
        <v>0</v>
      </c>
      <c r="N80" s="144" t="str">
        <f>女子!$K$2</f>
        <v>千葉</v>
      </c>
      <c r="O80" s="142">
        <f>女子!F18</f>
        <v>0</v>
      </c>
      <c r="P80" s="142">
        <f>女子!G18</f>
        <v>0</v>
      </c>
      <c r="Q80" s="144">
        <f>女子!I18</f>
        <v>0</v>
      </c>
      <c r="R80">
        <f>女子!H18</f>
        <v>1</v>
      </c>
      <c r="S80">
        <v>2</v>
      </c>
      <c r="U80">
        <f>IF(O80="","",VLOOKUP(O80,所属!$B$2:$C$122,2,0))</f>
        <v>12042</v>
      </c>
    </row>
    <row r="81" spans="1:21" x14ac:dyDescent="0.2">
      <c r="A81" s="154">
        <f t="shared" si="1"/>
        <v>21215</v>
      </c>
      <c r="B81">
        <f>女子!C19</f>
        <v>1215</v>
      </c>
      <c r="C81" s="155" t="str">
        <f>女子!A19&amp;女子!B19</f>
        <v>1年800m</v>
      </c>
      <c r="D81">
        <f>IF(C81="","",VLOOKUP(C81,競技!$B$18:$C$31,2,0))</f>
        <v>22</v>
      </c>
      <c r="E81" s="143">
        <f>女子!L19</f>
        <v>0</v>
      </c>
      <c r="L81">
        <f>女子!D19</f>
        <v>0</v>
      </c>
      <c r="M81">
        <f>女子!E19</f>
        <v>0</v>
      </c>
      <c r="N81" s="144" t="str">
        <f>女子!$K$2</f>
        <v>千葉</v>
      </c>
      <c r="O81" s="142">
        <f>女子!F19</f>
        <v>0</v>
      </c>
      <c r="P81" s="142">
        <f>女子!G19</f>
        <v>0</v>
      </c>
      <c r="Q81" s="144">
        <f>女子!I19</f>
        <v>0</v>
      </c>
      <c r="R81">
        <f>女子!H19</f>
        <v>1</v>
      </c>
      <c r="S81">
        <v>2</v>
      </c>
      <c r="U81">
        <f>IF(O81="","",VLOOKUP(O81,所属!$B$2:$C$122,2,0))</f>
        <v>12042</v>
      </c>
    </row>
    <row r="82" spans="1:21" x14ac:dyDescent="0.2">
      <c r="A82" s="154">
        <f t="shared" si="1"/>
        <v>21216</v>
      </c>
      <c r="B82">
        <f>女子!C20</f>
        <v>1216</v>
      </c>
      <c r="C82" s="155" t="str">
        <f>女子!A20&amp;女子!B20</f>
        <v>共通800m</v>
      </c>
      <c r="D82">
        <f>IF(C82="","",VLOOKUP(C82,競技!$B$18:$C$31,2,0))</f>
        <v>23</v>
      </c>
      <c r="E82" s="143">
        <f>女子!L20</f>
        <v>0</v>
      </c>
      <c r="L82">
        <f>女子!D20</f>
        <v>0</v>
      </c>
      <c r="M82">
        <f>女子!E20</f>
        <v>0</v>
      </c>
      <c r="N82" s="144" t="str">
        <f>女子!$K$2</f>
        <v>千葉</v>
      </c>
      <c r="O82" s="142">
        <f>女子!F20</f>
        <v>0</v>
      </c>
      <c r="P82" s="142">
        <f>女子!G20</f>
        <v>0</v>
      </c>
      <c r="Q82" s="144">
        <f>女子!I20</f>
        <v>0</v>
      </c>
      <c r="R82">
        <f>女子!H20</f>
        <v>0</v>
      </c>
      <c r="S82">
        <v>2</v>
      </c>
      <c r="U82">
        <f>IF(O82="","",VLOOKUP(O82,所属!$B$2:$C$122,2,0))</f>
        <v>12042</v>
      </c>
    </row>
    <row r="83" spans="1:21" x14ac:dyDescent="0.2">
      <c r="A83" s="154">
        <f t="shared" si="1"/>
        <v>21217</v>
      </c>
      <c r="B83">
        <f>女子!C21</f>
        <v>1217</v>
      </c>
      <c r="C83" s="155" t="str">
        <f>女子!A21&amp;女子!B21</f>
        <v>共通800m</v>
      </c>
      <c r="D83">
        <f>IF(C83="","",VLOOKUP(C83,競技!$B$18:$C$31,2,0))</f>
        <v>23</v>
      </c>
      <c r="E83" s="143">
        <f>女子!L21</f>
        <v>0</v>
      </c>
      <c r="L83">
        <f>女子!D21</f>
        <v>0</v>
      </c>
      <c r="M83">
        <f>女子!E21</f>
        <v>0</v>
      </c>
      <c r="N83" s="144" t="str">
        <f>女子!$K$2</f>
        <v>千葉</v>
      </c>
      <c r="O83" s="142">
        <f>女子!F21</f>
        <v>0</v>
      </c>
      <c r="P83" s="142">
        <f>女子!G21</f>
        <v>0</v>
      </c>
      <c r="Q83" s="144">
        <f>女子!I21</f>
        <v>0</v>
      </c>
      <c r="R83">
        <f>女子!H21</f>
        <v>0</v>
      </c>
      <c r="S83">
        <v>2</v>
      </c>
      <c r="U83">
        <f>IF(O83="","",VLOOKUP(O83,所属!$B$2:$C$122,2,0))</f>
        <v>12042</v>
      </c>
    </row>
    <row r="84" spans="1:21" x14ac:dyDescent="0.2">
      <c r="A84" s="154">
        <f t="shared" si="1"/>
        <v>21218</v>
      </c>
      <c r="B84">
        <f>女子!C22</f>
        <v>1218</v>
      </c>
      <c r="C84" s="155" t="str">
        <f>女子!A22&amp;女子!B22</f>
        <v>共通800m</v>
      </c>
      <c r="D84">
        <f>IF(C84="","",VLOOKUP(C84,競技!$B$18:$C$31,2,0))</f>
        <v>23</v>
      </c>
      <c r="E84" s="143">
        <f>女子!L22</f>
        <v>0</v>
      </c>
      <c r="L84">
        <f>女子!D22</f>
        <v>0</v>
      </c>
      <c r="M84">
        <f>女子!E22</f>
        <v>0</v>
      </c>
      <c r="N84" s="144" t="str">
        <f>女子!$K$2</f>
        <v>千葉</v>
      </c>
      <c r="O84" s="142">
        <f>女子!F22</f>
        <v>0</v>
      </c>
      <c r="P84" s="142">
        <f>女子!G22</f>
        <v>0</v>
      </c>
      <c r="Q84" s="144">
        <f>女子!I22</f>
        <v>0</v>
      </c>
      <c r="R84">
        <f>女子!H22</f>
        <v>0</v>
      </c>
      <c r="S84">
        <v>2</v>
      </c>
      <c r="U84">
        <f>IF(O84="","",VLOOKUP(O84,所属!$B$2:$C$122,2,0))</f>
        <v>12042</v>
      </c>
    </row>
    <row r="85" spans="1:21" x14ac:dyDescent="0.2">
      <c r="A85" s="154">
        <f t="shared" si="1"/>
        <v>21219</v>
      </c>
      <c r="B85">
        <f>女子!C23</f>
        <v>1219</v>
      </c>
      <c r="C85" s="155" t="str">
        <f>女子!A23&amp;女子!B23</f>
        <v>共通1500m</v>
      </c>
      <c r="D85">
        <f>IF(C85="","",VLOOKUP(C85,競技!$B$18:$C$31,2,0))</f>
        <v>24</v>
      </c>
      <c r="E85" s="143">
        <f>女子!L23</f>
        <v>0</v>
      </c>
      <c r="L85">
        <f>女子!D23</f>
        <v>0</v>
      </c>
      <c r="M85">
        <f>女子!E23</f>
        <v>0</v>
      </c>
      <c r="N85" s="144" t="str">
        <f>女子!$K$2</f>
        <v>千葉</v>
      </c>
      <c r="O85" s="142">
        <f>女子!F23</f>
        <v>0</v>
      </c>
      <c r="P85" s="142">
        <f>女子!G23</f>
        <v>0</v>
      </c>
      <c r="Q85" s="144">
        <f>女子!I23</f>
        <v>0</v>
      </c>
      <c r="R85">
        <f>女子!H23</f>
        <v>0</v>
      </c>
      <c r="S85">
        <v>2</v>
      </c>
      <c r="U85">
        <f>IF(O85="","",VLOOKUP(O85,所属!$B$2:$C$122,2,0))</f>
        <v>12042</v>
      </c>
    </row>
    <row r="86" spans="1:21" x14ac:dyDescent="0.2">
      <c r="A86" s="154">
        <f t="shared" si="1"/>
        <v>21220</v>
      </c>
      <c r="B86">
        <f>女子!C24</f>
        <v>1220</v>
      </c>
      <c r="C86" s="155" t="str">
        <f>女子!A24&amp;女子!B24</f>
        <v>共通1500m</v>
      </c>
      <c r="D86">
        <f>IF(C86="","",VLOOKUP(C86,競技!$B$18:$C$31,2,0))</f>
        <v>24</v>
      </c>
      <c r="E86" s="143">
        <f>女子!L24</f>
        <v>0</v>
      </c>
      <c r="L86">
        <f>女子!D24</f>
        <v>0</v>
      </c>
      <c r="M86">
        <f>女子!E24</f>
        <v>0</v>
      </c>
      <c r="N86" s="144" t="str">
        <f>女子!$K$2</f>
        <v>千葉</v>
      </c>
      <c r="O86" s="142">
        <f>女子!F24</f>
        <v>0</v>
      </c>
      <c r="P86" s="142">
        <f>女子!G24</f>
        <v>0</v>
      </c>
      <c r="Q86" s="144">
        <f>女子!I24</f>
        <v>0</v>
      </c>
      <c r="R86">
        <f>女子!H24</f>
        <v>0</v>
      </c>
      <c r="S86">
        <v>2</v>
      </c>
      <c r="U86">
        <f>IF(O86="","",VLOOKUP(O86,所属!$B$2:$C$122,2,0))</f>
        <v>12042</v>
      </c>
    </row>
    <row r="87" spans="1:21" x14ac:dyDescent="0.2">
      <c r="A87" s="154">
        <f t="shared" si="1"/>
        <v>21221</v>
      </c>
      <c r="B87">
        <f>女子!C25</f>
        <v>1221</v>
      </c>
      <c r="C87" s="155" t="str">
        <f>女子!A25&amp;女子!B25</f>
        <v>共通1500m</v>
      </c>
      <c r="D87">
        <f>IF(C87="","",VLOOKUP(C87,競技!$B$18:$C$31,2,0))</f>
        <v>24</v>
      </c>
      <c r="E87" s="143">
        <f>女子!L25</f>
        <v>0</v>
      </c>
      <c r="L87">
        <f>女子!D25</f>
        <v>0</v>
      </c>
      <c r="M87">
        <f>女子!E25</f>
        <v>0</v>
      </c>
      <c r="N87" s="144" t="str">
        <f>女子!$K$2</f>
        <v>千葉</v>
      </c>
      <c r="O87" s="142">
        <f>女子!F25</f>
        <v>0</v>
      </c>
      <c r="P87" s="142">
        <f>女子!G25</f>
        <v>0</v>
      </c>
      <c r="Q87" s="144">
        <f>女子!I25</f>
        <v>0</v>
      </c>
      <c r="R87">
        <f>女子!H25</f>
        <v>0</v>
      </c>
      <c r="S87">
        <v>2</v>
      </c>
      <c r="U87">
        <f>IF(O87="","",VLOOKUP(O87,所属!$B$2:$C$122,2,0))</f>
        <v>12042</v>
      </c>
    </row>
    <row r="88" spans="1:21" x14ac:dyDescent="0.2">
      <c r="A88" s="154">
        <f t="shared" si="1"/>
        <v>21222</v>
      </c>
      <c r="B88">
        <f>女子!C26</f>
        <v>1222</v>
      </c>
      <c r="C88" s="155" t="str">
        <f>女子!A26&amp;女子!B26</f>
        <v>共通100mH</v>
      </c>
      <c r="D88">
        <f>IF(C88="","",VLOOKUP(C88,競技!$B$18:$C$31,2,0))</f>
        <v>25</v>
      </c>
      <c r="E88" s="143">
        <f>女子!L26</f>
        <v>0</v>
      </c>
      <c r="L88">
        <f>女子!D26</f>
        <v>0</v>
      </c>
      <c r="M88">
        <f>女子!E26</f>
        <v>0</v>
      </c>
      <c r="N88" s="144" t="str">
        <f>女子!$K$2</f>
        <v>千葉</v>
      </c>
      <c r="O88" s="142">
        <f>女子!F26</f>
        <v>0</v>
      </c>
      <c r="P88" s="142">
        <f>女子!G26</f>
        <v>0</v>
      </c>
      <c r="Q88" s="144">
        <f>女子!I26</f>
        <v>0</v>
      </c>
      <c r="R88">
        <f>女子!H26</f>
        <v>0</v>
      </c>
      <c r="S88">
        <v>2</v>
      </c>
      <c r="U88">
        <f>IF(O88="","",VLOOKUP(O88,所属!$B$2:$C$122,2,0))</f>
        <v>12042</v>
      </c>
    </row>
    <row r="89" spans="1:21" x14ac:dyDescent="0.2">
      <c r="A89" s="154">
        <f t="shared" si="1"/>
        <v>21223</v>
      </c>
      <c r="B89">
        <f>女子!C27</f>
        <v>1223</v>
      </c>
      <c r="C89" s="155" t="str">
        <f>女子!A27&amp;女子!B27</f>
        <v>共通100mH</v>
      </c>
      <c r="D89">
        <f>IF(C89="","",VLOOKUP(C89,競技!$B$18:$C$31,2,0))</f>
        <v>25</v>
      </c>
      <c r="E89" s="143">
        <f>女子!L27</f>
        <v>0</v>
      </c>
      <c r="L89">
        <f>女子!D27</f>
        <v>0</v>
      </c>
      <c r="M89">
        <f>女子!E27</f>
        <v>0</v>
      </c>
      <c r="N89" s="144" t="str">
        <f>女子!$K$2</f>
        <v>千葉</v>
      </c>
      <c r="O89" s="142">
        <f>女子!F27</f>
        <v>0</v>
      </c>
      <c r="P89" s="142">
        <f>女子!G27</f>
        <v>0</v>
      </c>
      <c r="Q89" s="144">
        <f>女子!I27</f>
        <v>0</v>
      </c>
      <c r="R89">
        <f>女子!H27</f>
        <v>0</v>
      </c>
      <c r="S89">
        <v>2</v>
      </c>
      <c r="U89">
        <f>IF(O89="","",VLOOKUP(O89,所属!$B$2:$C$122,2,0))</f>
        <v>12042</v>
      </c>
    </row>
    <row r="90" spans="1:21" x14ac:dyDescent="0.2">
      <c r="A90" s="154">
        <f t="shared" si="1"/>
        <v>21224</v>
      </c>
      <c r="B90">
        <f>女子!C28</f>
        <v>1224</v>
      </c>
      <c r="C90" s="155" t="str">
        <f>女子!A28&amp;女子!B28</f>
        <v>共通100mH</v>
      </c>
      <c r="D90">
        <f>IF(C90="","",VLOOKUP(C90,競技!$B$18:$C$31,2,0))</f>
        <v>25</v>
      </c>
      <c r="E90" s="143">
        <f>女子!L28</f>
        <v>0</v>
      </c>
      <c r="L90">
        <f>女子!D28</f>
        <v>0</v>
      </c>
      <c r="M90">
        <f>女子!E28</f>
        <v>0</v>
      </c>
      <c r="N90" s="144" t="str">
        <f>女子!$K$2</f>
        <v>千葉</v>
      </c>
      <c r="O90" s="142">
        <f>女子!F28</f>
        <v>0</v>
      </c>
      <c r="P90" s="142">
        <f>女子!G28</f>
        <v>0</v>
      </c>
      <c r="Q90" s="144">
        <f>女子!I28</f>
        <v>0</v>
      </c>
      <c r="R90">
        <f>女子!H28</f>
        <v>0</v>
      </c>
      <c r="S90">
        <v>2</v>
      </c>
      <c r="U90">
        <f>IF(O90="","",VLOOKUP(O90,所属!$B$2:$C$122,2,0))</f>
        <v>12042</v>
      </c>
    </row>
    <row r="91" spans="1:21" x14ac:dyDescent="0.2">
      <c r="A91" s="154">
        <f t="shared" si="1"/>
        <v>21225</v>
      </c>
      <c r="B91">
        <f>女子!C29</f>
        <v>1225</v>
      </c>
      <c r="C91" s="155" t="str">
        <f>女子!A29&amp;女子!B29</f>
        <v>共通走高跳</v>
      </c>
      <c r="D91">
        <f>IF(C91="","",VLOOKUP(C91,競技!$B$18:$C$31,2,0))</f>
        <v>27</v>
      </c>
      <c r="E91" s="143">
        <f>女子!L29</f>
        <v>0</v>
      </c>
      <c r="L91">
        <f>女子!D29</f>
        <v>0</v>
      </c>
      <c r="M91">
        <f>女子!E29</f>
        <v>0</v>
      </c>
      <c r="N91" s="144" t="str">
        <f>女子!$K$2</f>
        <v>千葉</v>
      </c>
      <c r="O91" s="142">
        <f>女子!F29</f>
        <v>0</v>
      </c>
      <c r="P91" s="142">
        <f>女子!G29</f>
        <v>0</v>
      </c>
      <c r="Q91" s="144">
        <f>女子!I29</f>
        <v>0</v>
      </c>
      <c r="R91">
        <f>女子!H29</f>
        <v>0</v>
      </c>
      <c r="S91">
        <v>2</v>
      </c>
      <c r="U91">
        <f>IF(O91="","",VLOOKUP(O91,所属!$B$2:$C$122,2,0))</f>
        <v>12042</v>
      </c>
    </row>
    <row r="92" spans="1:21" x14ac:dyDescent="0.2">
      <c r="A92" s="154">
        <f t="shared" si="1"/>
        <v>21226</v>
      </c>
      <c r="B92">
        <f>女子!C30</f>
        <v>1226</v>
      </c>
      <c r="C92" s="155" t="str">
        <f>女子!A30&amp;女子!B30</f>
        <v>共通走高跳</v>
      </c>
      <c r="D92">
        <f>IF(C92="","",VLOOKUP(C92,競技!$B$18:$C$31,2,0))</f>
        <v>27</v>
      </c>
      <c r="E92" s="143">
        <f>女子!L30</f>
        <v>0</v>
      </c>
      <c r="L92">
        <f>女子!D30</f>
        <v>0</v>
      </c>
      <c r="M92">
        <f>女子!E30</f>
        <v>0</v>
      </c>
      <c r="N92" s="144" t="str">
        <f>女子!$K$2</f>
        <v>千葉</v>
      </c>
      <c r="O92" s="142">
        <f>女子!F30</f>
        <v>0</v>
      </c>
      <c r="P92" s="142">
        <f>女子!G30</f>
        <v>0</v>
      </c>
      <c r="Q92" s="144">
        <f>女子!I30</f>
        <v>0</v>
      </c>
      <c r="R92">
        <f>女子!H30</f>
        <v>0</v>
      </c>
      <c r="S92">
        <v>2</v>
      </c>
      <c r="U92">
        <f>IF(O92="","",VLOOKUP(O92,所属!$B$2:$C$122,2,0))</f>
        <v>12042</v>
      </c>
    </row>
    <row r="93" spans="1:21" x14ac:dyDescent="0.2">
      <c r="A93" s="154">
        <f t="shared" si="1"/>
        <v>21227</v>
      </c>
      <c r="B93">
        <f>女子!C31</f>
        <v>1227</v>
      </c>
      <c r="C93" s="155" t="str">
        <f>女子!A31&amp;女子!B31</f>
        <v>共通走高跳</v>
      </c>
      <c r="D93">
        <f>IF(C93="","",VLOOKUP(C93,競技!$B$18:$C$31,2,0))</f>
        <v>27</v>
      </c>
      <c r="E93" s="143">
        <f>女子!L31</f>
        <v>0</v>
      </c>
      <c r="L93">
        <f>女子!D31</f>
        <v>0</v>
      </c>
      <c r="M93">
        <f>女子!E31</f>
        <v>0</v>
      </c>
      <c r="N93" s="144" t="str">
        <f>女子!$K$2</f>
        <v>千葉</v>
      </c>
      <c r="O93" s="142">
        <f>女子!F31</f>
        <v>0</v>
      </c>
      <c r="P93" s="142">
        <f>女子!G31</f>
        <v>0</v>
      </c>
      <c r="Q93" s="144">
        <f>女子!I31</f>
        <v>0</v>
      </c>
      <c r="R93">
        <f>女子!H31</f>
        <v>0</v>
      </c>
      <c r="S93">
        <v>2</v>
      </c>
      <c r="U93">
        <f>IF(O93="","",VLOOKUP(O93,所属!$B$2:$C$122,2,0))</f>
        <v>12042</v>
      </c>
    </row>
    <row r="94" spans="1:21" x14ac:dyDescent="0.2">
      <c r="A94" s="154">
        <f t="shared" si="1"/>
        <v>21228</v>
      </c>
      <c r="B94">
        <f>女子!C32</f>
        <v>1228</v>
      </c>
      <c r="C94" s="155" t="str">
        <f>女子!A32&amp;女子!B32</f>
        <v>1年走幅跳</v>
      </c>
      <c r="D94">
        <f>IF(C94="","",VLOOKUP(C94,競技!$B$18:$C$31,2,0))</f>
        <v>28</v>
      </c>
      <c r="E94" s="143">
        <f>女子!L32</f>
        <v>0</v>
      </c>
      <c r="L94">
        <f>女子!D32</f>
        <v>0</v>
      </c>
      <c r="M94">
        <f>女子!E32</f>
        <v>0</v>
      </c>
      <c r="N94" s="144" t="str">
        <f>女子!$K$2</f>
        <v>千葉</v>
      </c>
      <c r="O94" s="142">
        <f>女子!F32</f>
        <v>0</v>
      </c>
      <c r="P94" s="142">
        <f>女子!G32</f>
        <v>0</v>
      </c>
      <c r="Q94" s="144">
        <f>女子!I32</f>
        <v>0</v>
      </c>
      <c r="R94">
        <f>女子!H32</f>
        <v>1</v>
      </c>
      <c r="S94">
        <v>2</v>
      </c>
      <c r="U94">
        <f>IF(O94="","",VLOOKUP(O94,所属!$B$2:$C$122,2,0))</f>
        <v>12042</v>
      </c>
    </row>
    <row r="95" spans="1:21" x14ac:dyDescent="0.2">
      <c r="A95" s="154">
        <f t="shared" si="1"/>
        <v>21229</v>
      </c>
      <c r="B95">
        <f>女子!C33</f>
        <v>1229</v>
      </c>
      <c r="C95" s="155" t="str">
        <f>女子!A33&amp;女子!B33</f>
        <v>1年走幅跳</v>
      </c>
      <c r="D95">
        <f>IF(C95="","",VLOOKUP(C95,競技!$B$18:$C$31,2,0))</f>
        <v>28</v>
      </c>
      <c r="E95" s="143">
        <f>女子!L33</f>
        <v>0</v>
      </c>
      <c r="L95">
        <f>女子!D33</f>
        <v>0</v>
      </c>
      <c r="M95">
        <f>女子!E33</f>
        <v>0</v>
      </c>
      <c r="N95" s="144" t="str">
        <f>女子!$K$2</f>
        <v>千葉</v>
      </c>
      <c r="O95" s="142">
        <f>女子!F33</f>
        <v>0</v>
      </c>
      <c r="P95" s="142">
        <f>女子!G33</f>
        <v>0</v>
      </c>
      <c r="Q95" s="144">
        <f>女子!I33</f>
        <v>0</v>
      </c>
      <c r="R95">
        <f>女子!H33</f>
        <v>1</v>
      </c>
      <c r="S95">
        <v>2</v>
      </c>
      <c r="U95">
        <f>IF(O95="","",VLOOKUP(O95,所属!$B$2:$C$122,2,0))</f>
        <v>12042</v>
      </c>
    </row>
    <row r="96" spans="1:21" x14ac:dyDescent="0.2">
      <c r="A96" s="154">
        <f t="shared" si="1"/>
        <v>21230</v>
      </c>
      <c r="B96">
        <f>女子!C34</f>
        <v>1230</v>
      </c>
      <c r="C96" s="155" t="str">
        <f>女子!A34&amp;女子!B34</f>
        <v>1年走幅跳</v>
      </c>
      <c r="D96">
        <f>IF(C96="","",VLOOKUP(C96,競技!$B$18:$C$31,2,0))</f>
        <v>28</v>
      </c>
      <c r="E96" s="143">
        <f>女子!L34</f>
        <v>0</v>
      </c>
      <c r="L96">
        <f>女子!D34</f>
        <v>0</v>
      </c>
      <c r="M96">
        <f>女子!E34</f>
        <v>0</v>
      </c>
      <c r="N96" s="144" t="str">
        <f>女子!$K$2</f>
        <v>千葉</v>
      </c>
      <c r="O96" s="142">
        <f>女子!F34</f>
        <v>0</v>
      </c>
      <c r="P96" s="142">
        <f>女子!G34</f>
        <v>0</v>
      </c>
      <c r="Q96" s="144">
        <f>女子!I34</f>
        <v>0</v>
      </c>
      <c r="R96">
        <f>女子!H34</f>
        <v>1</v>
      </c>
      <c r="S96">
        <v>2</v>
      </c>
      <c r="U96">
        <f>IF(O96="","",VLOOKUP(O96,所属!$B$2:$C$122,2,0))</f>
        <v>12042</v>
      </c>
    </row>
    <row r="97" spans="1:21" x14ac:dyDescent="0.2">
      <c r="A97" s="154">
        <f t="shared" si="1"/>
        <v>21231</v>
      </c>
      <c r="B97">
        <f>女子!C35</f>
        <v>1231</v>
      </c>
      <c r="C97" s="155" t="str">
        <f>女子!A35&amp;女子!B35</f>
        <v>共通走幅跳</v>
      </c>
      <c r="D97">
        <f>IF(C97="","",VLOOKUP(C97,競技!$B$18:$C$31,2,0))</f>
        <v>29</v>
      </c>
      <c r="E97" s="143">
        <f>女子!L35</f>
        <v>0</v>
      </c>
      <c r="L97">
        <f>女子!D35</f>
        <v>0</v>
      </c>
      <c r="M97">
        <f>女子!E35</f>
        <v>0</v>
      </c>
      <c r="N97" s="144" t="str">
        <f>女子!$K$2</f>
        <v>千葉</v>
      </c>
      <c r="O97" s="142">
        <f>女子!F35</f>
        <v>0</v>
      </c>
      <c r="P97" s="142">
        <f>女子!G35</f>
        <v>0</v>
      </c>
      <c r="Q97" s="144">
        <f>女子!I35</f>
        <v>0</v>
      </c>
      <c r="R97">
        <f>女子!H35</f>
        <v>0</v>
      </c>
      <c r="S97">
        <v>2</v>
      </c>
      <c r="U97">
        <f>IF(O97="","",VLOOKUP(O97,所属!$B$2:$C$122,2,0))</f>
        <v>12042</v>
      </c>
    </row>
    <row r="98" spans="1:21" x14ac:dyDescent="0.2">
      <c r="A98" s="154">
        <f t="shared" si="1"/>
        <v>21232</v>
      </c>
      <c r="B98">
        <f>女子!C36</f>
        <v>1232</v>
      </c>
      <c r="C98" s="155" t="str">
        <f>女子!A36&amp;女子!B36</f>
        <v>共通走幅跳</v>
      </c>
      <c r="D98">
        <f>IF(C98="","",VLOOKUP(C98,競技!$B$18:$C$31,2,0))</f>
        <v>29</v>
      </c>
      <c r="E98" s="143">
        <f>女子!L36</f>
        <v>0</v>
      </c>
      <c r="L98">
        <f>女子!D36</f>
        <v>0</v>
      </c>
      <c r="M98">
        <f>女子!E36</f>
        <v>0</v>
      </c>
      <c r="N98" s="144" t="str">
        <f>女子!$K$2</f>
        <v>千葉</v>
      </c>
      <c r="O98" s="142">
        <f>女子!F36</f>
        <v>0</v>
      </c>
      <c r="P98" s="142">
        <f>女子!G36</f>
        <v>0</v>
      </c>
      <c r="Q98" s="144">
        <f>女子!I36</f>
        <v>0</v>
      </c>
      <c r="R98">
        <f>女子!H36</f>
        <v>0</v>
      </c>
      <c r="S98">
        <v>2</v>
      </c>
      <c r="U98">
        <f>IF(O98="","",VLOOKUP(O98,所属!$B$2:$C$122,2,0))</f>
        <v>12042</v>
      </c>
    </row>
    <row r="99" spans="1:21" x14ac:dyDescent="0.2">
      <c r="A99" s="154">
        <f t="shared" si="1"/>
        <v>21233</v>
      </c>
      <c r="B99">
        <f>女子!C37</f>
        <v>1233</v>
      </c>
      <c r="C99" s="155" t="str">
        <f>女子!A37&amp;女子!B37</f>
        <v>共通走幅跳</v>
      </c>
      <c r="D99">
        <f>IF(C99="","",VLOOKUP(C99,競技!$B$18:$C$31,2,0))</f>
        <v>29</v>
      </c>
      <c r="E99" s="143">
        <f>女子!L37</f>
        <v>0</v>
      </c>
      <c r="L99">
        <f>女子!D37</f>
        <v>0</v>
      </c>
      <c r="M99">
        <f>女子!E37</f>
        <v>0</v>
      </c>
      <c r="N99" s="144" t="str">
        <f>女子!$K$2</f>
        <v>千葉</v>
      </c>
      <c r="O99" s="142">
        <f>女子!F37</f>
        <v>0</v>
      </c>
      <c r="P99" s="142">
        <f>女子!G37</f>
        <v>0</v>
      </c>
      <c r="Q99" s="144">
        <f>女子!I37</f>
        <v>0</v>
      </c>
      <c r="R99">
        <f>女子!H37</f>
        <v>0</v>
      </c>
      <c r="S99">
        <v>2</v>
      </c>
      <c r="U99">
        <f>IF(O99="","",VLOOKUP(O99,所属!$B$2:$C$122,2,0))</f>
        <v>12042</v>
      </c>
    </row>
    <row r="100" spans="1:21" x14ac:dyDescent="0.2">
      <c r="A100" s="154">
        <f t="shared" si="1"/>
        <v>21234</v>
      </c>
      <c r="B100">
        <f>女子!C38</f>
        <v>1234</v>
      </c>
      <c r="C100" s="155" t="str">
        <f>女子!A38&amp;女子!B38</f>
        <v>共通砲丸投</v>
      </c>
      <c r="D100">
        <f>IF(C100="","",VLOOKUP(C100,競技!$B$18:$C$31,2,0))</f>
        <v>30</v>
      </c>
      <c r="E100" s="143">
        <f>女子!L38</f>
        <v>0</v>
      </c>
      <c r="L100">
        <f>女子!D38</f>
        <v>0</v>
      </c>
      <c r="M100">
        <f>女子!E38</f>
        <v>0</v>
      </c>
      <c r="N100" s="144" t="str">
        <f>女子!$K$2</f>
        <v>千葉</v>
      </c>
      <c r="O100" s="142">
        <f>女子!F38</f>
        <v>0</v>
      </c>
      <c r="P100" s="142">
        <f>女子!G38</f>
        <v>0</v>
      </c>
      <c r="Q100" s="144">
        <f>女子!I38</f>
        <v>0</v>
      </c>
      <c r="R100">
        <f>女子!H38</f>
        <v>0</v>
      </c>
      <c r="S100">
        <v>2</v>
      </c>
      <c r="U100">
        <f>IF(O100="","",VLOOKUP(O100,所属!$B$2:$C$122,2,0))</f>
        <v>12042</v>
      </c>
    </row>
    <row r="101" spans="1:21" x14ac:dyDescent="0.2">
      <c r="A101" s="154">
        <f t="shared" si="1"/>
        <v>21235</v>
      </c>
      <c r="B101">
        <f>女子!C39</f>
        <v>1235</v>
      </c>
      <c r="C101" s="155" t="str">
        <f>女子!A39&amp;女子!B39</f>
        <v>共通砲丸投</v>
      </c>
      <c r="D101">
        <f>IF(C101="","",VLOOKUP(C101,競技!$B$18:$C$31,2,0))</f>
        <v>30</v>
      </c>
      <c r="E101" s="143">
        <f>女子!L39</f>
        <v>0</v>
      </c>
      <c r="L101">
        <f>女子!D39</f>
        <v>0</v>
      </c>
      <c r="M101">
        <f>女子!E39</f>
        <v>0</v>
      </c>
      <c r="N101" s="144" t="str">
        <f>女子!$K$2</f>
        <v>千葉</v>
      </c>
      <c r="O101" s="142">
        <f>女子!F39</f>
        <v>0</v>
      </c>
      <c r="P101" s="142">
        <f>女子!G39</f>
        <v>0</v>
      </c>
      <c r="Q101" s="144">
        <f>女子!I39</f>
        <v>0</v>
      </c>
      <c r="R101">
        <f>女子!H39</f>
        <v>0</v>
      </c>
      <c r="S101">
        <v>2</v>
      </c>
      <c r="U101">
        <f>IF(O101="","",VLOOKUP(O101,所属!$B$2:$C$122,2,0))</f>
        <v>12042</v>
      </c>
    </row>
    <row r="102" spans="1:21" x14ac:dyDescent="0.2">
      <c r="A102" s="154">
        <f t="shared" si="1"/>
        <v>21236</v>
      </c>
      <c r="B102">
        <f>女子!C40</f>
        <v>1236</v>
      </c>
      <c r="C102" s="155" t="str">
        <f>女子!A40&amp;女子!B40</f>
        <v>共通砲丸投</v>
      </c>
      <c r="D102">
        <f>IF(C102="","",VLOOKUP(C102,競技!$B$18:$C$31,2,0))</f>
        <v>30</v>
      </c>
      <c r="E102" s="143">
        <f>女子!L40</f>
        <v>0</v>
      </c>
      <c r="L102">
        <f>女子!D40</f>
        <v>0</v>
      </c>
      <c r="M102">
        <f>女子!E40</f>
        <v>0</v>
      </c>
      <c r="N102" s="144" t="str">
        <f>女子!$K$2</f>
        <v>千葉</v>
      </c>
      <c r="O102" s="142">
        <f>女子!F40</f>
        <v>0</v>
      </c>
      <c r="P102" s="142">
        <f>女子!G40</f>
        <v>0</v>
      </c>
      <c r="Q102" s="144">
        <f>女子!I40</f>
        <v>0</v>
      </c>
      <c r="R102">
        <f>女子!H40</f>
        <v>0</v>
      </c>
      <c r="S102">
        <v>2</v>
      </c>
      <c r="U102">
        <f>IF(O102="","",VLOOKUP(O102,所属!$B$2:$C$122,2,0))</f>
        <v>12042</v>
      </c>
    </row>
    <row r="103" spans="1:21" x14ac:dyDescent="0.2">
      <c r="A103" s="154">
        <f t="shared" si="1"/>
        <v>21237</v>
      </c>
      <c r="B103">
        <f>女子!C41</f>
        <v>1237</v>
      </c>
      <c r="C103" s="155" t="str">
        <f>女子!A41&amp;女子!B41</f>
        <v>共通四種競技</v>
      </c>
      <c r="D103">
        <f>IF(C103="","",VLOOKUP(C103,競技!$B$18:$C$31,2,0))</f>
        <v>31</v>
      </c>
      <c r="E103" s="143">
        <f>女子!L41</f>
        <v>0</v>
      </c>
      <c r="L103">
        <f>女子!D41</f>
        <v>0</v>
      </c>
      <c r="M103">
        <f>女子!E41</f>
        <v>0</v>
      </c>
      <c r="N103" s="144" t="str">
        <f>女子!$K$2</f>
        <v>千葉</v>
      </c>
      <c r="O103" s="142">
        <f>女子!F41</f>
        <v>0</v>
      </c>
      <c r="P103" s="142">
        <f>女子!G41</f>
        <v>0</v>
      </c>
      <c r="Q103" s="144">
        <f>女子!I41</f>
        <v>0</v>
      </c>
      <c r="R103">
        <f>女子!H41</f>
        <v>0</v>
      </c>
      <c r="S103">
        <v>2</v>
      </c>
      <c r="U103">
        <f>IF(O103="","",VLOOKUP(O103,所属!$B$2:$C$122,2,0))</f>
        <v>12042</v>
      </c>
    </row>
    <row r="104" spans="1:21" x14ac:dyDescent="0.2">
      <c r="A104" s="154">
        <f t="shared" si="1"/>
        <v>21238</v>
      </c>
      <c r="B104">
        <f>女子!C42</f>
        <v>1238</v>
      </c>
      <c r="C104" s="155" t="str">
        <f>女子!A42&amp;女子!B42</f>
        <v>共通四種競技</v>
      </c>
      <c r="D104">
        <f>IF(C104="","",VLOOKUP(C104,競技!$B$18:$C$31,2,0))</f>
        <v>31</v>
      </c>
      <c r="E104" s="143">
        <f>女子!L42</f>
        <v>0</v>
      </c>
      <c r="L104">
        <f>女子!D42</f>
        <v>0</v>
      </c>
      <c r="M104">
        <f>女子!E42</f>
        <v>0</v>
      </c>
      <c r="N104" s="144" t="str">
        <f>女子!$K$2</f>
        <v>千葉</v>
      </c>
      <c r="O104" s="142">
        <f>女子!F42</f>
        <v>0</v>
      </c>
      <c r="P104" s="142">
        <f>女子!G42</f>
        <v>0</v>
      </c>
      <c r="Q104" s="144">
        <f>女子!I42</f>
        <v>0</v>
      </c>
      <c r="R104">
        <f>女子!H42</f>
        <v>0</v>
      </c>
      <c r="S104">
        <v>2</v>
      </c>
      <c r="U104">
        <f>IF(O104="","",VLOOKUP(O104,所属!$B$2:$C$122,2,0))</f>
        <v>12042</v>
      </c>
    </row>
    <row r="105" spans="1:21" x14ac:dyDescent="0.2">
      <c r="A105" s="154">
        <f t="shared" si="1"/>
        <v>20000</v>
      </c>
      <c r="B105">
        <f>女子!C43</f>
        <v>0</v>
      </c>
      <c r="C105" s="155" t="str">
        <f>女子!A43&amp;女子!B43</f>
        <v>共通4×100mR</v>
      </c>
      <c r="D105">
        <f>IF(C105="","",VLOOKUP(C105,競技!$B$18:$C$31,2,0))</f>
        <v>26</v>
      </c>
      <c r="E105" s="143">
        <f>女子!L43</f>
        <v>0</v>
      </c>
      <c r="L105">
        <f>女子!D43</f>
        <v>0</v>
      </c>
      <c r="M105">
        <f>女子!E43</f>
        <v>0</v>
      </c>
      <c r="N105" s="144" t="str">
        <f>女子!$K$2</f>
        <v>千葉</v>
      </c>
      <c r="O105" s="142">
        <f>女子!F43</f>
        <v>0</v>
      </c>
      <c r="P105" s="142">
        <f>女子!G43</f>
        <v>0</v>
      </c>
      <c r="Q105" s="144">
        <f>女子!I43</f>
        <v>0</v>
      </c>
      <c r="R105">
        <f>女子!H43</f>
        <v>0</v>
      </c>
      <c r="S105">
        <v>2</v>
      </c>
      <c r="U105">
        <f>IF(O105="","",VLOOKUP(O105,所属!$B$2:$C$122,2,0))</f>
        <v>12042</v>
      </c>
    </row>
    <row r="106" spans="1:21" x14ac:dyDescent="0.2">
      <c r="A106" s="154">
        <f t="shared" si="1"/>
        <v>20000</v>
      </c>
      <c r="B106">
        <f>女子!C44</f>
        <v>0</v>
      </c>
      <c r="C106" s="155" t="str">
        <f>女子!A44&amp;女子!B44</f>
        <v>共通4×100mR</v>
      </c>
      <c r="D106">
        <f>IF(C106="","",VLOOKUP(C106,競技!$B$18:$C$31,2,0))</f>
        <v>26</v>
      </c>
      <c r="E106" s="143">
        <f>女子!L44</f>
        <v>0</v>
      </c>
      <c r="L106">
        <f>女子!D44</f>
        <v>0</v>
      </c>
      <c r="M106">
        <f>女子!E44</f>
        <v>0</v>
      </c>
      <c r="N106" s="144" t="str">
        <f>女子!$K$2</f>
        <v>千葉</v>
      </c>
      <c r="O106" s="142">
        <f>女子!F44</f>
        <v>0</v>
      </c>
      <c r="P106" s="142">
        <f>女子!G44</f>
        <v>0</v>
      </c>
      <c r="Q106" s="144">
        <f>女子!I44</f>
        <v>0</v>
      </c>
      <c r="R106">
        <f>女子!H44</f>
        <v>0</v>
      </c>
      <c r="S106">
        <v>2</v>
      </c>
      <c r="U106">
        <f>IF(O106="","",VLOOKUP(O106,所属!$B$2:$C$122,2,0))</f>
        <v>12042</v>
      </c>
    </row>
    <row r="107" spans="1:21" x14ac:dyDescent="0.2">
      <c r="A107" s="154">
        <f t="shared" si="1"/>
        <v>20000</v>
      </c>
      <c r="B107">
        <f>女子!C45</f>
        <v>0</v>
      </c>
      <c r="C107" s="155" t="str">
        <f>女子!A45&amp;女子!B45</f>
        <v>共通4×100mR</v>
      </c>
      <c r="D107">
        <f>IF(C107="","",VLOOKUP(C107,競技!$B$18:$C$31,2,0))</f>
        <v>26</v>
      </c>
      <c r="E107" s="143">
        <f>女子!L45</f>
        <v>0</v>
      </c>
      <c r="L107">
        <f>女子!D45</f>
        <v>0</v>
      </c>
      <c r="M107">
        <f>女子!E45</f>
        <v>0</v>
      </c>
      <c r="N107" s="144" t="str">
        <f>女子!$K$2</f>
        <v>千葉</v>
      </c>
      <c r="O107" s="142">
        <f>女子!F45</f>
        <v>0</v>
      </c>
      <c r="P107" s="142">
        <f>女子!G45</f>
        <v>0</v>
      </c>
      <c r="Q107" s="144">
        <f>女子!I45</f>
        <v>0</v>
      </c>
      <c r="R107">
        <f>女子!H45</f>
        <v>0</v>
      </c>
      <c r="S107">
        <v>2</v>
      </c>
      <c r="U107">
        <f>IF(O107="","",VLOOKUP(O107,所属!$B$2:$C$122,2,0))</f>
        <v>12042</v>
      </c>
    </row>
    <row r="108" spans="1:21" x14ac:dyDescent="0.2">
      <c r="A108" s="154">
        <f t="shared" si="1"/>
        <v>20000</v>
      </c>
      <c r="B108">
        <f>女子!C46</f>
        <v>0</v>
      </c>
      <c r="C108" s="155" t="str">
        <f>女子!A46&amp;女子!B46</f>
        <v>共通4×100mR</v>
      </c>
      <c r="D108">
        <f>IF(C108="","",VLOOKUP(C108,競技!$B$18:$C$31,2,0))</f>
        <v>26</v>
      </c>
      <c r="E108" s="143">
        <f>女子!L46</f>
        <v>0</v>
      </c>
      <c r="L108">
        <f>女子!D46</f>
        <v>0</v>
      </c>
      <c r="M108">
        <f>女子!E46</f>
        <v>0</v>
      </c>
      <c r="N108" s="144" t="str">
        <f>女子!$K$2</f>
        <v>千葉</v>
      </c>
      <c r="O108" s="142">
        <f>女子!F46</f>
        <v>0</v>
      </c>
      <c r="P108" s="142">
        <f>女子!G46</f>
        <v>0</v>
      </c>
      <c r="Q108" s="144">
        <f>女子!I46</f>
        <v>0</v>
      </c>
      <c r="R108">
        <f>女子!H46</f>
        <v>0</v>
      </c>
      <c r="S108">
        <v>2</v>
      </c>
      <c r="U108">
        <f>IF(O108="","",VLOOKUP(O108,所属!$B$2:$C$122,2,0))</f>
        <v>12042</v>
      </c>
    </row>
    <row r="109" spans="1:21" x14ac:dyDescent="0.2">
      <c r="A109" s="154">
        <f t="shared" si="1"/>
        <v>20000</v>
      </c>
      <c r="B109">
        <f>女子!C47</f>
        <v>0</v>
      </c>
      <c r="C109" s="155" t="str">
        <f>女子!A47&amp;女子!B47</f>
        <v>共通4×100mR</v>
      </c>
      <c r="D109">
        <f>IF(C109="","",VLOOKUP(C109,競技!$B$18:$C$31,2,0))</f>
        <v>26</v>
      </c>
      <c r="E109" s="143">
        <f>女子!L47</f>
        <v>0</v>
      </c>
      <c r="L109">
        <f>女子!D47</f>
        <v>0</v>
      </c>
      <c r="M109">
        <f>女子!E47</f>
        <v>0</v>
      </c>
      <c r="N109" s="144" t="str">
        <f>女子!$K$2</f>
        <v>千葉</v>
      </c>
      <c r="O109" s="142">
        <f>女子!F47</f>
        <v>0</v>
      </c>
      <c r="P109" s="142">
        <f>女子!G47</f>
        <v>0</v>
      </c>
      <c r="Q109" s="144">
        <f>女子!I47</f>
        <v>0</v>
      </c>
      <c r="R109">
        <f>女子!H47</f>
        <v>0</v>
      </c>
      <c r="S109">
        <v>2</v>
      </c>
      <c r="U109">
        <f>IF(O109="","",VLOOKUP(O109,所属!$B$2:$C$122,2,0))</f>
        <v>12042</v>
      </c>
    </row>
    <row r="110" spans="1:21" x14ac:dyDescent="0.2">
      <c r="A110" s="154">
        <f t="shared" si="1"/>
        <v>20000</v>
      </c>
      <c r="B110">
        <f>女子!C48</f>
        <v>0</v>
      </c>
      <c r="C110" s="155" t="str">
        <f>女子!A48&amp;女子!B48</f>
        <v>共通4×100mR</v>
      </c>
      <c r="D110">
        <f>IF(C110="","",VLOOKUP(C110,競技!$B$18:$C$31,2,0))</f>
        <v>26</v>
      </c>
      <c r="E110" s="143">
        <f>女子!L48</f>
        <v>0</v>
      </c>
      <c r="L110">
        <f>女子!D48</f>
        <v>0</v>
      </c>
      <c r="M110">
        <f>女子!E48</f>
        <v>0</v>
      </c>
      <c r="N110" s="144" t="str">
        <f>女子!$K$2</f>
        <v>千葉</v>
      </c>
      <c r="O110" s="142">
        <f>女子!F48</f>
        <v>0</v>
      </c>
      <c r="P110" s="142">
        <f>女子!G48</f>
        <v>0</v>
      </c>
      <c r="Q110" s="144">
        <f>女子!I48</f>
        <v>0</v>
      </c>
      <c r="R110">
        <f>女子!H48</f>
        <v>0</v>
      </c>
      <c r="S110">
        <v>2</v>
      </c>
      <c r="U110">
        <f>IF(O110="","",VLOOKUP(O110,所属!$B$2:$C$122,2,0))</f>
        <v>12042</v>
      </c>
    </row>
    <row r="111" spans="1:21" x14ac:dyDescent="0.2">
      <c r="A111" s="154">
        <f t="shared" si="1"/>
        <v>20000</v>
      </c>
      <c r="B111">
        <f>女子!C49</f>
        <v>0</v>
      </c>
      <c r="C111" s="155" t="str">
        <f>女子!A49&amp;女子!B49</f>
        <v>共通4×100mR</v>
      </c>
      <c r="D111">
        <f>IF(C111="","",VLOOKUP(C111,競技!$B$18:$C$31,2,0))</f>
        <v>26</v>
      </c>
      <c r="E111" s="143">
        <f>女子!L49</f>
        <v>0</v>
      </c>
      <c r="L111">
        <f>女子!D49</f>
        <v>0</v>
      </c>
      <c r="M111">
        <f>女子!E49</f>
        <v>0</v>
      </c>
      <c r="N111" s="144" t="str">
        <f>女子!$K$2</f>
        <v>千葉</v>
      </c>
      <c r="O111" s="142">
        <f>女子!F49</f>
        <v>0</v>
      </c>
      <c r="P111" s="142">
        <f>女子!G49</f>
        <v>0</v>
      </c>
      <c r="Q111" s="144">
        <f>女子!I49</f>
        <v>0</v>
      </c>
      <c r="R111">
        <f>女子!H49</f>
        <v>0</v>
      </c>
      <c r="S111">
        <v>2</v>
      </c>
      <c r="U111">
        <f>IF(O111="","",VLOOKUP(O111,所属!$B$2:$C$122,2,0))</f>
        <v>12042</v>
      </c>
    </row>
    <row r="112" spans="1:21" x14ac:dyDescent="0.2">
      <c r="A112" s="154">
        <f t="shared" si="1"/>
        <v>20000</v>
      </c>
      <c r="B112">
        <f>女子!C50</f>
        <v>0</v>
      </c>
      <c r="C112" s="155" t="str">
        <f>女子!A50&amp;女子!B50</f>
        <v>共通4×100mR</v>
      </c>
      <c r="D112">
        <f>IF(C112="","",VLOOKUP(C112,競技!$B$18:$C$31,2,0))</f>
        <v>26</v>
      </c>
      <c r="E112" s="143">
        <f>女子!L50</f>
        <v>0</v>
      </c>
      <c r="L112">
        <f>女子!D50</f>
        <v>0</v>
      </c>
      <c r="M112">
        <f>女子!E50</f>
        <v>0</v>
      </c>
      <c r="N112" s="144" t="str">
        <f>女子!$K$2</f>
        <v>千葉</v>
      </c>
      <c r="O112" s="142">
        <f>女子!F50</f>
        <v>0</v>
      </c>
      <c r="P112" s="142">
        <f>女子!G50</f>
        <v>0</v>
      </c>
      <c r="Q112" s="144">
        <f>女子!I50</f>
        <v>0</v>
      </c>
      <c r="R112">
        <f>女子!H50</f>
        <v>0</v>
      </c>
      <c r="S112">
        <v>2</v>
      </c>
      <c r="U112">
        <f>IF(O112="","",VLOOKUP(O112,所属!$B$2:$C$122,2,0))</f>
        <v>12042</v>
      </c>
    </row>
    <row r="113" spans="1:21" x14ac:dyDescent="0.2">
      <c r="A113" s="154">
        <f t="shared" si="1"/>
        <v>20000</v>
      </c>
      <c r="B113">
        <f>女子!C51</f>
        <v>0</v>
      </c>
      <c r="C113" s="155" t="str">
        <f>女子!A51&amp;女子!B51</f>
        <v>共通4×100mR</v>
      </c>
      <c r="D113">
        <f>IF(C113="","",VLOOKUP(C113,競技!$B$18:$C$31,2,0))</f>
        <v>26</v>
      </c>
      <c r="E113" s="143">
        <f>女子!L51</f>
        <v>0</v>
      </c>
      <c r="L113" s="152">
        <f>女子!D51</f>
        <v>0</v>
      </c>
      <c r="M113">
        <f>女子!E51</f>
        <v>0</v>
      </c>
      <c r="N113" s="144" t="str">
        <f>女子!$K$2</f>
        <v>千葉</v>
      </c>
      <c r="O113" s="142">
        <f>女子!F51</f>
        <v>0</v>
      </c>
      <c r="P113" s="142">
        <f>女子!G51</f>
        <v>0</v>
      </c>
      <c r="Q113" s="144">
        <f>女子!I51</f>
        <v>0</v>
      </c>
      <c r="R113">
        <f>女子!H51</f>
        <v>0</v>
      </c>
      <c r="S113">
        <v>2</v>
      </c>
      <c r="U113">
        <f>IF(O113="","",VLOOKUP(O113,所属!$B$2:$C$122,2,0))</f>
        <v>12042</v>
      </c>
    </row>
    <row r="114" spans="1:21" x14ac:dyDescent="0.2">
      <c r="A114" s="154">
        <f t="shared" si="1"/>
        <v>20000</v>
      </c>
      <c r="B114">
        <f>女子!C52</f>
        <v>0</v>
      </c>
      <c r="C114" s="155" t="str">
        <f>女子!A52&amp;女子!B52</f>
        <v>共通4×100mR</v>
      </c>
      <c r="D114">
        <f>IF(C114="","",VLOOKUP(C114,競技!$B$18:$C$31,2,0))</f>
        <v>26</v>
      </c>
      <c r="E114" s="143">
        <f>女子!L52</f>
        <v>0</v>
      </c>
      <c r="L114">
        <f>女子!D52</f>
        <v>0</v>
      </c>
      <c r="M114">
        <f>女子!E52</f>
        <v>0</v>
      </c>
      <c r="N114" s="144" t="str">
        <f>女子!$K$2</f>
        <v>千葉</v>
      </c>
      <c r="O114" s="142">
        <f>女子!F52</f>
        <v>0</v>
      </c>
      <c r="P114" s="142">
        <f>女子!G52</f>
        <v>0</v>
      </c>
      <c r="Q114" s="144">
        <f>女子!I52</f>
        <v>0</v>
      </c>
      <c r="R114">
        <f>女子!H52</f>
        <v>0</v>
      </c>
      <c r="S114">
        <v>2</v>
      </c>
      <c r="U114">
        <f>IF(O114="","",VLOOKUP(O114,所属!$B$2:$C$122,2,0))</f>
        <v>12042</v>
      </c>
    </row>
    <row r="115" spans="1:21" x14ac:dyDescent="0.2">
      <c r="A115" s="154">
        <f t="shared" si="1"/>
        <v>20000</v>
      </c>
      <c r="B115">
        <f>女子!C53</f>
        <v>0</v>
      </c>
      <c r="C115" s="155" t="str">
        <f>女子!A53&amp;女子!B53</f>
        <v>共通4×100mR</v>
      </c>
      <c r="D115">
        <f>IF(C115="","",VLOOKUP(C115,競技!$B$18:$C$31,2,0))</f>
        <v>26</v>
      </c>
      <c r="E115" s="143">
        <f>女子!L53</f>
        <v>0</v>
      </c>
      <c r="L115">
        <f>女子!D53</f>
        <v>0</v>
      </c>
      <c r="M115">
        <f>女子!E53</f>
        <v>0</v>
      </c>
      <c r="N115" s="144" t="str">
        <f>女子!$K$2</f>
        <v>千葉</v>
      </c>
      <c r="O115" s="142">
        <f>女子!F53</f>
        <v>0</v>
      </c>
      <c r="P115" s="142">
        <f>女子!G53</f>
        <v>0</v>
      </c>
      <c r="Q115" s="144">
        <f>女子!I53</f>
        <v>0</v>
      </c>
      <c r="R115">
        <f>女子!H53</f>
        <v>0</v>
      </c>
      <c r="S115">
        <v>2</v>
      </c>
      <c r="U115">
        <f>IF(O115="","",VLOOKUP(O115,所属!$B$2:$C$122,2,0))</f>
        <v>12042</v>
      </c>
    </row>
    <row r="116" spans="1:21" x14ac:dyDescent="0.2">
      <c r="A116" s="154">
        <f t="shared" si="1"/>
        <v>20000</v>
      </c>
      <c r="B116">
        <f>女子!C54</f>
        <v>0</v>
      </c>
      <c r="C116" s="155" t="str">
        <f>女子!A54&amp;女子!B54</f>
        <v>共通4×100mR</v>
      </c>
      <c r="D116">
        <f>IF(C116="","",VLOOKUP(C116,競技!$B$18:$C$31,2,0))</f>
        <v>26</v>
      </c>
      <c r="E116" s="143">
        <f>女子!L54</f>
        <v>0</v>
      </c>
      <c r="L116">
        <f>女子!D54</f>
        <v>0</v>
      </c>
      <c r="M116">
        <f>女子!E54</f>
        <v>0</v>
      </c>
      <c r="N116" s="144" t="str">
        <f>女子!$K$2</f>
        <v>千葉</v>
      </c>
      <c r="O116" s="142">
        <f>女子!F54</f>
        <v>0</v>
      </c>
      <c r="P116" s="142">
        <f>女子!G54</f>
        <v>0</v>
      </c>
      <c r="Q116" s="144">
        <f>女子!I54</f>
        <v>0</v>
      </c>
      <c r="R116">
        <f>女子!H54</f>
        <v>0</v>
      </c>
      <c r="S116">
        <v>2</v>
      </c>
      <c r="U116">
        <f>IF(O116="","",VLOOKUP(O116,所属!$B$2:$C$122,2,0))</f>
        <v>12042</v>
      </c>
    </row>
    <row r="117" spans="1:21" x14ac:dyDescent="0.2">
      <c r="A117" s="154">
        <f t="shared" si="1"/>
        <v>20000</v>
      </c>
      <c r="B117">
        <f>女子!C55</f>
        <v>0</v>
      </c>
      <c r="C117" s="155" t="str">
        <f>女子!A55&amp;女子!B55</f>
        <v>共通4×100mR</v>
      </c>
      <c r="D117">
        <f>IF(C117="","",VLOOKUP(C117,競技!$B$18:$C$31,2,0))</f>
        <v>26</v>
      </c>
      <c r="E117" s="143">
        <f>女子!L55</f>
        <v>0</v>
      </c>
      <c r="L117">
        <f>女子!D55</f>
        <v>0</v>
      </c>
      <c r="M117">
        <f>女子!E55</f>
        <v>0</v>
      </c>
      <c r="N117" s="144" t="str">
        <f>女子!$K$2</f>
        <v>千葉</v>
      </c>
      <c r="O117" s="142">
        <f>女子!F55</f>
        <v>0</v>
      </c>
      <c r="P117" s="142">
        <f>女子!G55</f>
        <v>0</v>
      </c>
      <c r="Q117" s="144">
        <f>女子!I55</f>
        <v>0</v>
      </c>
      <c r="R117">
        <f>女子!H55</f>
        <v>0</v>
      </c>
      <c r="S117">
        <v>2</v>
      </c>
      <c r="U117">
        <f>IF(O117="","",VLOOKUP(O117,所属!$B$2:$C$122,2,0))</f>
        <v>12042</v>
      </c>
    </row>
    <row r="118" spans="1:21" x14ac:dyDescent="0.2">
      <c r="A118" s="154">
        <f t="shared" si="1"/>
        <v>20000</v>
      </c>
      <c r="B118">
        <f>女子!C56</f>
        <v>0</v>
      </c>
      <c r="C118" s="155" t="str">
        <f>女子!A56&amp;女子!B56</f>
        <v>共通4×100mR</v>
      </c>
      <c r="D118">
        <f>IF(C118="","",VLOOKUP(C118,競技!$B$18:$C$31,2,0))</f>
        <v>26</v>
      </c>
      <c r="E118" s="143">
        <f>女子!L56</f>
        <v>0</v>
      </c>
      <c r="L118">
        <f>女子!D56</f>
        <v>0</v>
      </c>
      <c r="M118">
        <f>女子!E56</f>
        <v>0</v>
      </c>
      <c r="N118" s="144" t="str">
        <f>女子!$K$2</f>
        <v>千葉</v>
      </c>
      <c r="O118" s="142">
        <f>女子!F56</f>
        <v>0</v>
      </c>
      <c r="P118" s="142">
        <f>女子!G56</f>
        <v>0</v>
      </c>
      <c r="Q118" s="144">
        <f>女子!I56</f>
        <v>0</v>
      </c>
      <c r="R118">
        <f>女子!H56</f>
        <v>0</v>
      </c>
      <c r="S118">
        <v>2</v>
      </c>
      <c r="U118">
        <f>IF(O118="","",VLOOKUP(O118,所属!$B$2:$C$122,2,0))</f>
        <v>12042</v>
      </c>
    </row>
    <row r="119" spans="1:21" x14ac:dyDescent="0.2">
      <c r="A119" s="154">
        <f t="shared" si="1"/>
        <v>20000</v>
      </c>
      <c r="B119">
        <f>女子!C57</f>
        <v>0</v>
      </c>
      <c r="C119" s="155" t="str">
        <f>女子!A57&amp;女子!B57</f>
        <v>共通4×100mR</v>
      </c>
      <c r="D119">
        <f>IF(C119="","",VLOOKUP(C119,競技!$B$18:$C$31,2,0))</f>
        <v>26</v>
      </c>
      <c r="E119" s="143">
        <f>女子!L57</f>
        <v>0</v>
      </c>
      <c r="L119">
        <f>女子!D57</f>
        <v>0</v>
      </c>
      <c r="M119">
        <f>女子!E57</f>
        <v>0</v>
      </c>
      <c r="N119" s="144" t="str">
        <f>女子!$K$2</f>
        <v>千葉</v>
      </c>
      <c r="O119" s="142">
        <f>女子!F57</f>
        <v>0</v>
      </c>
      <c r="P119" s="142">
        <f>女子!G57</f>
        <v>0</v>
      </c>
      <c r="Q119" s="144">
        <f>女子!I57</f>
        <v>0</v>
      </c>
      <c r="R119">
        <f>女子!H57</f>
        <v>0</v>
      </c>
      <c r="S119">
        <v>2</v>
      </c>
      <c r="U119">
        <f>IF(O119="","",VLOOKUP(O119,所属!$B$2:$C$122,2,0))</f>
        <v>12042</v>
      </c>
    </row>
    <row r="120" spans="1:21" x14ac:dyDescent="0.2">
      <c r="A120" s="154">
        <f t="shared" si="1"/>
        <v>20000</v>
      </c>
      <c r="B120">
        <f>女子!C58</f>
        <v>0</v>
      </c>
      <c r="C120" s="155" t="str">
        <f>女子!A58&amp;女子!B58</f>
        <v>共通4×100mR</v>
      </c>
      <c r="D120">
        <f>IF(C120="","",VLOOKUP(C120,競技!$B$18:$C$31,2,0))</f>
        <v>26</v>
      </c>
      <c r="E120" s="143">
        <f>女子!L58</f>
        <v>0</v>
      </c>
      <c r="L120">
        <f>女子!D58</f>
        <v>0</v>
      </c>
      <c r="M120">
        <f>女子!E58</f>
        <v>0</v>
      </c>
      <c r="N120" s="144" t="str">
        <f>女子!$K$2</f>
        <v>千葉</v>
      </c>
      <c r="O120" s="142">
        <f>女子!F58</f>
        <v>0</v>
      </c>
      <c r="P120" s="142">
        <f>女子!G58</f>
        <v>0</v>
      </c>
      <c r="Q120" s="144">
        <f>女子!I58</f>
        <v>0</v>
      </c>
      <c r="R120">
        <f>女子!H58</f>
        <v>0</v>
      </c>
      <c r="S120">
        <v>2</v>
      </c>
      <c r="U120">
        <f>IF(O120="","",VLOOKUP(O120,所属!$B$2:$C$122,2,0))</f>
        <v>12042</v>
      </c>
    </row>
    <row r="121" spans="1:21" x14ac:dyDescent="0.2">
      <c r="A121" s="154">
        <f t="shared" si="1"/>
        <v>20000</v>
      </c>
      <c r="B121">
        <f>女子!C59</f>
        <v>0</v>
      </c>
      <c r="C121" s="155" t="str">
        <f>女子!A59&amp;女子!B59</f>
        <v>共通4×100mR</v>
      </c>
      <c r="D121">
        <f>IF(C121="","",VLOOKUP(C121,競技!$B$18:$C$31,2,0))</f>
        <v>26</v>
      </c>
      <c r="E121" s="143">
        <f>女子!L59</f>
        <v>0</v>
      </c>
      <c r="L121">
        <f>女子!D59</f>
        <v>0</v>
      </c>
      <c r="M121">
        <f>女子!E59</f>
        <v>0</v>
      </c>
      <c r="N121" s="144" t="str">
        <f>女子!$K$2</f>
        <v>千葉</v>
      </c>
      <c r="O121" s="142">
        <f>女子!F59</f>
        <v>0</v>
      </c>
      <c r="P121" s="142">
        <f>女子!G59</f>
        <v>0</v>
      </c>
      <c r="Q121" s="144">
        <f>女子!I59</f>
        <v>0</v>
      </c>
      <c r="R121">
        <f>女子!H59</f>
        <v>0</v>
      </c>
      <c r="S121">
        <v>2</v>
      </c>
      <c r="U121">
        <f>IF(O121="","",VLOOKUP(O121,所属!$B$2:$C$122,2,0))</f>
        <v>12042</v>
      </c>
    </row>
    <row r="122" spans="1:21" x14ac:dyDescent="0.2">
      <c r="A122" s="154">
        <f t="shared" si="1"/>
        <v>20000</v>
      </c>
      <c r="B122">
        <f>女子!C60</f>
        <v>0</v>
      </c>
      <c r="C122" s="155" t="str">
        <f>女子!A60&amp;女子!B60</f>
        <v>共通4×100mR</v>
      </c>
      <c r="D122">
        <f>IF(C122="","",VLOOKUP(C122,競技!$B$18:$C$31,2,0))</f>
        <v>26</v>
      </c>
      <c r="E122" s="143">
        <f>女子!L60</f>
        <v>0</v>
      </c>
      <c r="L122">
        <f>女子!D60</f>
        <v>0</v>
      </c>
      <c r="M122">
        <f>女子!E60</f>
        <v>0</v>
      </c>
      <c r="N122" s="144" t="str">
        <f>女子!$K$2</f>
        <v>千葉</v>
      </c>
      <c r="O122" s="142">
        <f>女子!F60</f>
        <v>0</v>
      </c>
      <c r="P122" s="142">
        <f>女子!G60</f>
        <v>0</v>
      </c>
      <c r="Q122" s="144">
        <f>女子!I60</f>
        <v>0</v>
      </c>
      <c r="R122">
        <f>女子!H60</f>
        <v>0</v>
      </c>
      <c r="S122">
        <v>2</v>
      </c>
      <c r="U122">
        <f>IF(O122="","",VLOOKUP(O122,所属!$B$2:$C$122,2,0))</f>
        <v>12042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L116" sqref="L116"/>
    </sheetView>
  </sheetViews>
  <sheetFormatPr defaultRowHeight="13" x14ac:dyDescent="0.2"/>
  <cols>
    <col min="2" max="2" width="11.6328125" bestFit="1" customWidth="1"/>
  </cols>
  <sheetData>
    <row r="1" spans="1:3" x14ac:dyDescent="0.2">
      <c r="A1">
        <v>1</v>
      </c>
      <c r="B1" t="s">
        <v>391</v>
      </c>
      <c r="C1">
        <v>1</v>
      </c>
    </row>
    <row r="2" spans="1:3" x14ac:dyDescent="0.2">
      <c r="A2">
        <v>2</v>
      </c>
      <c r="B2" t="s">
        <v>392</v>
      </c>
      <c r="C2">
        <v>2</v>
      </c>
    </row>
    <row r="3" spans="1:3" x14ac:dyDescent="0.2">
      <c r="A3">
        <v>3</v>
      </c>
      <c r="B3" t="s">
        <v>393</v>
      </c>
      <c r="C3">
        <v>3</v>
      </c>
    </row>
    <row r="4" spans="1:3" x14ac:dyDescent="0.2">
      <c r="A4">
        <v>4</v>
      </c>
      <c r="B4" t="s">
        <v>394</v>
      </c>
      <c r="C4">
        <v>4</v>
      </c>
    </row>
    <row r="5" spans="1:3" x14ac:dyDescent="0.2">
      <c r="A5">
        <v>5</v>
      </c>
      <c r="B5" t="s">
        <v>395</v>
      </c>
      <c r="C5">
        <v>5</v>
      </c>
    </row>
    <row r="6" spans="1:3" x14ac:dyDescent="0.2">
      <c r="A6">
        <v>6</v>
      </c>
      <c r="B6" t="s">
        <v>396</v>
      </c>
      <c r="C6">
        <v>6</v>
      </c>
    </row>
    <row r="7" spans="1:3" x14ac:dyDescent="0.2">
      <c r="A7">
        <v>7</v>
      </c>
      <c r="B7" t="s">
        <v>397</v>
      </c>
      <c r="C7">
        <v>7</v>
      </c>
    </row>
    <row r="8" spans="1:3" x14ac:dyDescent="0.2">
      <c r="A8">
        <v>8</v>
      </c>
      <c r="B8" t="s">
        <v>398</v>
      </c>
      <c r="C8">
        <v>8</v>
      </c>
    </row>
    <row r="9" spans="1:3" x14ac:dyDescent="0.2">
      <c r="A9">
        <v>9</v>
      </c>
      <c r="B9" t="s">
        <v>399</v>
      </c>
      <c r="C9">
        <v>9</v>
      </c>
    </row>
    <row r="10" spans="1:3" x14ac:dyDescent="0.2">
      <c r="A10">
        <v>10</v>
      </c>
      <c r="B10" t="s">
        <v>400</v>
      </c>
      <c r="C10">
        <v>10</v>
      </c>
    </row>
    <row r="11" spans="1:3" x14ac:dyDescent="0.2">
      <c r="A11">
        <v>11</v>
      </c>
      <c r="B11" t="s">
        <v>411</v>
      </c>
      <c r="C11">
        <v>11</v>
      </c>
    </row>
    <row r="12" spans="1:3" x14ac:dyDescent="0.2">
      <c r="A12">
        <v>12</v>
      </c>
      <c r="B12" t="s">
        <v>401</v>
      </c>
      <c r="C12">
        <v>12</v>
      </c>
    </row>
    <row r="13" spans="1:3" x14ac:dyDescent="0.2">
      <c r="A13">
        <v>13</v>
      </c>
      <c r="B13" t="s">
        <v>402</v>
      </c>
      <c r="C13">
        <v>13</v>
      </c>
    </row>
    <row r="14" spans="1:3" x14ac:dyDescent="0.2">
      <c r="A14">
        <v>14</v>
      </c>
      <c r="B14" t="s">
        <v>403</v>
      </c>
      <c r="C14">
        <v>14</v>
      </c>
    </row>
    <row r="15" spans="1:3" x14ac:dyDescent="0.2">
      <c r="A15">
        <v>15</v>
      </c>
      <c r="B15" t="s">
        <v>404</v>
      </c>
      <c r="C15">
        <v>15</v>
      </c>
    </row>
    <row r="16" spans="1:3" x14ac:dyDescent="0.2">
      <c r="A16">
        <v>16</v>
      </c>
      <c r="B16" t="s">
        <v>405</v>
      </c>
      <c r="C16">
        <v>16</v>
      </c>
    </row>
    <row r="17" spans="1:3" x14ac:dyDescent="0.2">
      <c r="A17">
        <v>17</v>
      </c>
      <c r="B17" t="s">
        <v>410</v>
      </c>
      <c r="C17">
        <v>17</v>
      </c>
    </row>
    <row r="18" spans="1:3" x14ac:dyDescent="0.2">
      <c r="A18">
        <v>18</v>
      </c>
      <c r="B18" t="s">
        <v>391</v>
      </c>
      <c r="C18">
        <v>18</v>
      </c>
    </row>
    <row r="19" spans="1:3" x14ac:dyDescent="0.2">
      <c r="A19">
        <v>19</v>
      </c>
      <c r="B19" t="s">
        <v>392</v>
      </c>
      <c r="C19">
        <v>19</v>
      </c>
    </row>
    <row r="20" spans="1:3" x14ac:dyDescent="0.2">
      <c r="A20">
        <v>20</v>
      </c>
      <c r="B20" t="s">
        <v>393</v>
      </c>
      <c r="C20">
        <v>20</v>
      </c>
    </row>
    <row r="21" spans="1:3" x14ac:dyDescent="0.2">
      <c r="A21">
        <v>21</v>
      </c>
      <c r="B21" t="s">
        <v>394</v>
      </c>
      <c r="C21">
        <v>21</v>
      </c>
    </row>
    <row r="22" spans="1:3" x14ac:dyDescent="0.2">
      <c r="A22">
        <v>22</v>
      </c>
      <c r="B22" t="s">
        <v>407</v>
      </c>
      <c r="C22">
        <v>22</v>
      </c>
    </row>
    <row r="23" spans="1:3" x14ac:dyDescent="0.2">
      <c r="A23">
        <v>23</v>
      </c>
      <c r="B23" t="s">
        <v>396</v>
      </c>
      <c r="C23">
        <v>23</v>
      </c>
    </row>
    <row r="24" spans="1:3" x14ac:dyDescent="0.2">
      <c r="A24">
        <v>24</v>
      </c>
      <c r="B24" t="s">
        <v>398</v>
      </c>
      <c r="C24">
        <v>24</v>
      </c>
    </row>
    <row r="25" spans="1:3" x14ac:dyDescent="0.2">
      <c r="A25">
        <v>25</v>
      </c>
      <c r="B25" t="s">
        <v>406</v>
      </c>
      <c r="C25">
        <v>25</v>
      </c>
    </row>
    <row r="26" spans="1:3" x14ac:dyDescent="0.2">
      <c r="A26">
        <v>26</v>
      </c>
      <c r="B26" t="s">
        <v>411</v>
      </c>
      <c r="C26">
        <v>26</v>
      </c>
    </row>
    <row r="27" spans="1:3" x14ac:dyDescent="0.2">
      <c r="A27">
        <v>27</v>
      </c>
      <c r="B27" t="s">
        <v>401</v>
      </c>
      <c r="C27">
        <v>27</v>
      </c>
    </row>
    <row r="28" spans="1:3" x14ac:dyDescent="0.2">
      <c r="A28">
        <v>28</v>
      </c>
      <c r="B28" t="s">
        <v>403</v>
      </c>
      <c r="C28">
        <v>28</v>
      </c>
    </row>
    <row r="29" spans="1:3" x14ac:dyDescent="0.2">
      <c r="A29">
        <v>29</v>
      </c>
      <c r="B29" t="s">
        <v>404</v>
      </c>
      <c r="C29">
        <v>29</v>
      </c>
    </row>
    <row r="30" spans="1:3" x14ac:dyDescent="0.2">
      <c r="A30">
        <v>30</v>
      </c>
      <c r="B30" t="s">
        <v>405</v>
      </c>
      <c r="C30">
        <v>30</v>
      </c>
    </row>
    <row r="31" spans="1:3" x14ac:dyDescent="0.2">
      <c r="A31">
        <v>31</v>
      </c>
      <c r="B31" t="s">
        <v>410</v>
      </c>
      <c r="C31">
        <v>31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zoomScaleNormal="100" workbookViewId="0">
      <selection activeCell="L116" sqref="L116"/>
    </sheetView>
  </sheetViews>
  <sheetFormatPr defaultRowHeight="13" x14ac:dyDescent="0.2"/>
  <sheetData>
    <row r="2" spans="1:3" x14ac:dyDescent="0.2">
      <c r="A2">
        <f>男子!$J$2*1000+1</f>
        <v>12001</v>
      </c>
      <c r="B2" t="s">
        <v>412</v>
      </c>
      <c r="C2">
        <f>男子!$J$2*1000+1</f>
        <v>12001</v>
      </c>
    </row>
    <row r="3" spans="1:3" x14ac:dyDescent="0.2">
      <c r="A3">
        <f>A2+1</f>
        <v>12002</v>
      </c>
      <c r="B3" t="s">
        <v>413</v>
      </c>
      <c r="C3">
        <f>C2+1</f>
        <v>12002</v>
      </c>
    </row>
    <row r="4" spans="1:3" x14ac:dyDescent="0.2">
      <c r="A4">
        <f t="shared" ref="A4:C67" si="0">A3+1</f>
        <v>12003</v>
      </c>
      <c r="B4" t="s">
        <v>414</v>
      </c>
      <c r="C4">
        <f t="shared" si="0"/>
        <v>12003</v>
      </c>
    </row>
    <row r="5" spans="1:3" x14ac:dyDescent="0.2">
      <c r="A5">
        <f t="shared" si="0"/>
        <v>12004</v>
      </c>
      <c r="B5" t="s">
        <v>415</v>
      </c>
      <c r="C5">
        <f t="shared" si="0"/>
        <v>12004</v>
      </c>
    </row>
    <row r="6" spans="1:3" x14ac:dyDescent="0.2">
      <c r="A6">
        <f t="shared" si="0"/>
        <v>12005</v>
      </c>
      <c r="B6" t="s">
        <v>416</v>
      </c>
      <c r="C6">
        <f t="shared" si="0"/>
        <v>12005</v>
      </c>
    </row>
    <row r="7" spans="1:3" x14ac:dyDescent="0.2">
      <c r="A7">
        <f t="shared" si="0"/>
        <v>12006</v>
      </c>
      <c r="B7" t="s">
        <v>417</v>
      </c>
      <c r="C7">
        <f t="shared" si="0"/>
        <v>12006</v>
      </c>
    </row>
    <row r="8" spans="1:3" x14ac:dyDescent="0.2">
      <c r="A8">
        <f t="shared" si="0"/>
        <v>12007</v>
      </c>
      <c r="B8" t="s">
        <v>418</v>
      </c>
      <c r="C8">
        <f t="shared" si="0"/>
        <v>12007</v>
      </c>
    </row>
    <row r="9" spans="1:3" x14ac:dyDescent="0.2">
      <c r="A9">
        <f t="shared" si="0"/>
        <v>12008</v>
      </c>
      <c r="B9" t="s">
        <v>419</v>
      </c>
      <c r="C9">
        <f t="shared" si="0"/>
        <v>12008</v>
      </c>
    </row>
    <row r="10" spans="1:3" x14ac:dyDescent="0.2">
      <c r="A10">
        <f t="shared" si="0"/>
        <v>12009</v>
      </c>
      <c r="B10" t="s">
        <v>420</v>
      </c>
      <c r="C10">
        <f t="shared" si="0"/>
        <v>12009</v>
      </c>
    </row>
    <row r="11" spans="1:3" x14ac:dyDescent="0.2">
      <c r="A11">
        <f t="shared" si="0"/>
        <v>12010</v>
      </c>
      <c r="B11" t="s">
        <v>106</v>
      </c>
      <c r="C11">
        <f t="shared" si="0"/>
        <v>12010</v>
      </c>
    </row>
    <row r="12" spans="1:3" x14ac:dyDescent="0.2">
      <c r="A12">
        <f t="shared" si="0"/>
        <v>12011</v>
      </c>
      <c r="B12" t="s">
        <v>421</v>
      </c>
      <c r="C12">
        <f t="shared" si="0"/>
        <v>12011</v>
      </c>
    </row>
    <row r="13" spans="1:3" x14ac:dyDescent="0.2">
      <c r="A13">
        <f t="shared" si="0"/>
        <v>12012</v>
      </c>
      <c r="B13" t="s">
        <v>122</v>
      </c>
      <c r="C13">
        <f t="shared" si="0"/>
        <v>12012</v>
      </c>
    </row>
    <row r="14" spans="1:3" x14ac:dyDescent="0.2">
      <c r="A14">
        <f t="shared" si="0"/>
        <v>12013</v>
      </c>
      <c r="B14" t="s">
        <v>422</v>
      </c>
      <c r="C14">
        <f t="shared" si="0"/>
        <v>12013</v>
      </c>
    </row>
    <row r="15" spans="1:3" x14ac:dyDescent="0.2">
      <c r="A15">
        <f t="shared" si="0"/>
        <v>12014</v>
      </c>
      <c r="B15" t="s">
        <v>163</v>
      </c>
      <c r="C15">
        <f t="shared" si="0"/>
        <v>12014</v>
      </c>
    </row>
    <row r="16" spans="1:3" x14ac:dyDescent="0.2">
      <c r="A16">
        <f t="shared" si="0"/>
        <v>12015</v>
      </c>
      <c r="B16" t="s">
        <v>423</v>
      </c>
      <c r="C16">
        <f t="shared" si="0"/>
        <v>12015</v>
      </c>
    </row>
    <row r="17" spans="1:3" x14ac:dyDescent="0.2">
      <c r="A17">
        <f t="shared" si="0"/>
        <v>12016</v>
      </c>
      <c r="B17" t="s">
        <v>424</v>
      </c>
      <c r="C17">
        <f t="shared" si="0"/>
        <v>12016</v>
      </c>
    </row>
    <row r="18" spans="1:3" x14ac:dyDescent="0.2">
      <c r="A18">
        <f t="shared" si="0"/>
        <v>12017</v>
      </c>
      <c r="B18" t="s">
        <v>425</v>
      </c>
      <c r="C18">
        <f t="shared" si="0"/>
        <v>12017</v>
      </c>
    </row>
    <row r="19" spans="1:3" x14ac:dyDescent="0.2">
      <c r="A19">
        <f t="shared" si="0"/>
        <v>12018</v>
      </c>
      <c r="B19" t="s">
        <v>426</v>
      </c>
      <c r="C19">
        <f t="shared" si="0"/>
        <v>12018</v>
      </c>
    </row>
    <row r="20" spans="1:3" x14ac:dyDescent="0.2">
      <c r="A20">
        <f t="shared" si="0"/>
        <v>12019</v>
      </c>
      <c r="B20" t="s">
        <v>427</v>
      </c>
      <c r="C20">
        <f t="shared" si="0"/>
        <v>12019</v>
      </c>
    </row>
    <row r="21" spans="1:3" x14ac:dyDescent="0.2">
      <c r="A21">
        <f t="shared" si="0"/>
        <v>12020</v>
      </c>
      <c r="B21" t="s">
        <v>428</v>
      </c>
      <c r="C21">
        <f t="shared" si="0"/>
        <v>12020</v>
      </c>
    </row>
    <row r="22" spans="1:3" x14ac:dyDescent="0.2">
      <c r="A22">
        <f t="shared" si="0"/>
        <v>12021</v>
      </c>
      <c r="B22" t="s">
        <v>429</v>
      </c>
      <c r="C22">
        <f t="shared" si="0"/>
        <v>12021</v>
      </c>
    </row>
    <row r="23" spans="1:3" x14ac:dyDescent="0.2">
      <c r="A23">
        <f t="shared" si="0"/>
        <v>12022</v>
      </c>
      <c r="B23" t="s">
        <v>430</v>
      </c>
      <c r="C23">
        <f t="shared" si="0"/>
        <v>12022</v>
      </c>
    </row>
    <row r="24" spans="1:3" x14ac:dyDescent="0.2">
      <c r="A24">
        <f t="shared" si="0"/>
        <v>12023</v>
      </c>
      <c r="B24" t="s">
        <v>431</v>
      </c>
      <c r="C24">
        <f t="shared" si="0"/>
        <v>12023</v>
      </c>
    </row>
    <row r="25" spans="1:3" x14ac:dyDescent="0.2">
      <c r="A25">
        <f t="shared" si="0"/>
        <v>12024</v>
      </c>
      <c r="B25" t="s">
        <v>432</v>
      </c>
      <c r="C25">
        <f t="shared" si="0"/>
        <v>12024</v>
      </c>
    </row>
    <row r="26" spans="1:3" x14ac:dyDescent="0.2">
      <c r="A26">
        <f t="shared" si="0"/>
        <v>12025</v>
      </c>
      <c r="B26" t="s">
        <v>433</v>
      </c>
      <c r="C26">
        <f t="shared" si="0"/>
        <v>12025</v>
      </c>
    </row>
    <row r="27" spans="1:3" x14ac:dyDescent="0.2">
      <c r="A27">
        <f t="shared" si="0"/>
        <v>12026</v>
      </c>
      <c r="B27" t="s">
        <v>434</v>
      </c>
      <c r="C27">
        <f t="shared" si="0"/>
        <v>12026</v>
      </c>
    </row>
    <row r="28" spans="1:3" x14ac:dyDescent="0.2">
      <c r="A28">
        <f t="shared" si="0"/>
        <v>12027</v>
      </c>
      <c r="B28" t="s">
        <v>435</v>
      </c>
      <c r="C28">
        <f t="shared" si="0"/>
        <v>12027</v>
      </c>
    </row>
    <row r="29" spans="1:3" x14ac:dyDescent="0.2">
      <c r="A29">
        <f t="shared" si="0"/>
        <v>12028</v>
      </c>
      <c r="B29" t="s">
        <v>436</v>
      </c>
      <c r="C29">
        <f t="shared" si="0"/>
        <v>12028</v>
      </c>
    </row>
    <row r="30" spans="1:3" x14ac:dyDescent="0.2">
      <c r="A30">
        <f t="shared" si="0"/>
        <v>12029</v>
      </c>
      <c r="B30" t="s">
        <v>437</v>
      </c>
      <c r="C30">
        <f t="shared" si="0"/>
        <v>12029</v>
      </c>
    </row>
    <row r="31" spans="1:3" x14ac:dyDescent="0.2">
      <c r="A31">
        <f t="shared" si="0"/>
        <v>12030</v>
      </c>
      <c r="B31" t="s">
        <v>438</v>
      </c>
      <c r="C31">
        <f t="shared" si="0"/>
        <v>12030</v>
      </c>
    </row>
    <row r="32" spans="1:3" x14ac:dyDescent="0.2">
      <c r="A32">
        <f t="shared" si="0"/>
        <v>12031</v>
      </c>
      <c r="B32" t="s">
        <v>439</v>
      </c>
      <c r="C32">
        <f t="shared" si="0"/>
        <v>12031</v>
      </c>
    </row>
    <row r="33" spans="1:3" x14ac:dyDescent="0.2">
      <c r="A33">
        <f t="shared" si="0"/>
        <v>12032</v>
      </c>
      <c r="B33" t="s">
        <v>440</v>
      </c>
      <c r="C33">
        <f t="shared" si="0"/>
        <v>12032</v>
      </c>
    </row>
    <row r="34" spans="1:3" x14ac:dyDescent="0.2">
      <c r="A34">
        <f t="shared" si="0"/>
        <v>12033</v>
      </c>
      <c r="B34" t="s">
        <v>82</v>
      </c>
      <c r="C34">
        <f t="shared" si="0"/>
        <v>12033</v>
      </c>
    </row>
    <row r="35" spans="1:3" x14ac:dyDescent="0.2">
      <c r="A35">
        <f t="shared" si="0"/>
        <v>12034</v>
      </c>
      <c r="B35" t="s">
        <v>79</v>
      </c>
      <c r="C35">
        <f t="shared" si="0"/>
        <v>12034</v>
      </c>
    </row>
    <row r="36" spans="1:3" x14ac:dyDescent="0.2">
      <c r="A36">
        <f t="shared" si="0"/>
        <v>12035</v>
      </c>
      <c r="B36" t="s">
        <v>87</v>
      </c>
      <c r="C36">
        <f t="shared" si="0"/>
        <v>12035</v>
      </c>
    </row>
    <row r="37" spans="1:3" x14ac:dyDescent="0.2">
      <c r="A37">
        <f t="shared" si="0"/>
        <v>12036</v>
      </c>
      <c r="B37" t="s">
        <v>441</v>
      </c>
      <c r="C37">
        <f t="shared" si="0"/>
        <v>12036</v>
      </c>
    </row>
    <row r="38" spans="1:3" x14ac:dyDescent="0.2">
      <c r="A38">
        <f t="shared" si="0"/>
        <v>12037</v>
      </c>
      <c r="B38" t="s">
        <v>442</v>
      </c>
      <c r="C38">
        <f t="shared" si="0"/>
        <v>12037</v>
      </c>
    </row>
    <row r="39" spans="1:3" x14ac:dyDescent="0.2">
      <c r="A39">
        <f t="shared" si="0"/>
        <v>12038</v>
      </c>
      <c r="B39" t="s">
        <v>443</v>
      </c>
      <c r="C39">
        <f t="shared" si="0"/>
        <v>12038</v>
      </c>
    </row>
    <row r="40" spans="1:3" x14ac:dyDescent="0.2">
      <c r="A40">
        <f t="shared" si="0"/>
        <v>12039</v>
      </c>
      <c r="B40" t="s">
        <v>444</v>
      </c>
      <c r="C40">
        <f t="shared" si="0"/>
        <v>12039</v>
      </c>
    </row>
    <row r="41" spans="1:3" x14ac:dyDescent="0.2">
      <c r="A41">
        <f t="shared" si="0"/>
        <v>12040</v>
      </c>
      <c r="B41" t="s">
        <v>76</v>
      </c>
      <c r="C41">
        <f t="shared" si="0"/>
        <v>12040</v>
      </c>
    </row>
    <row r="42" spans="1:3" x14ac:dyDescent="0.2">
      <c r="A42">
        <f t="shared" si="0"/>
        <v>12041</v>
      </c>
      <c r="B42" t="s">
        <v>445</v>
      </c>
      <c r="C42">
        <f t="shared" si="0"/>
        <v>12041</v>
      </c>
    </row>
    <row r="43" spans="1:3" x14ac:dyDescent="0.2">
      <c r="A43">
        <f t="shared" si="0"/>
        <v>12042</v>
      </c>
      <c r="B43">
        <v>0</v>
      </c>
      <c r="C43">
        <f t="shared" si="0"/>
        <v>12042</v>
      </c>
    </row>
    <row r="44" spans="1:3" x14ac:dyDescent="0.2">
      <c r="A44">
        <f t="shared" si="0"/>
        <v>12043</v>
      </c>
      <c r="B44" t="s">
        <v>446</v>
      </c>
      <c r="C44">
        <f t="shared" si="0"/>
        <v>12043</v>
      </c>
    </row>
    <row r="45" spans="1:3" x14ac:dyDescent="0.2">
      <c r="A45">
        <f t="shared" si="0"/>
        <v>12044</v>
      </c>
      <c r="B45" t="s">
        <v>447</v>
      </c>
      <c r="C45">
        <f t="shared" si="0"/>
        <v>12044</v>
      </c>
    </row>
    <row r="46" spans="1:3" x14ac:dyDescent="0.2">
      <c r="A46">
        <f t="shared" si="0"/>
        <v>12045</v>
      </c>
      <c r="B46" t="s">
        <v>448</v>
      </c>
      <c r="C46">
        <f t="shared" si="0"/>
        <v>12045</v>
      </c>
    </row>
    <row r="47" spans="1:3" x14ac:dyDescent="0.2">
      <c r="A47">
        <f t="shared" si="0"/>
        <v>12046</v>
      </c>
      <c r="B47" t="s">
        <v>449</v>
      </c>
      <c r="C47">
        <f t="shared" si="0"/>
        <v>12046</v>
      </c>
    </row>
    <row r="48" spans="1:3" x14ac:dyDescent="0.2">
      <c r="A48">
        <f t="shared" si="0"/>
        <v>12047</v>
      </c>
      <c r="B48" t="s">
        <v>450</v>
      </c>
      <c r="C48">
        <f t="shared" si="0"/>
        <v>12047</v>
      </c>
    </row>
    <row r="49" spans="1:3" x14ac:dyDescent="0.2">
      <c r="A49">
        <f t="shared" si="0"/>
        <v>12048</v>
      </c>
      <c r="B49" t="s">
        <v>451</v>
      </c>
      <c r="C49">
        <f t="shared" si="0"/>
        <v>12048</v>
      </c>
    </row>
    <row r="50" spans="1:3" x14ac:dyDescent="0.2">
      <c r="A50">
        <f t="shared" si="0"/>
        <v>12049</v>
      </c>
      <c r="B50" t="s">
        <v>452</v>
      </c>
      <c r="C50">
        <f t="shared" si="0"/>
        <v>12049</v>
      </c>
    </row>
    <row r="51" spans="1:3" x14ac:dyDescent="0.2">
      <c r="A51">
        <f t="shared" si="0"/>
        <v>12050</v>
      </c>
      <c r="B51" t="s">
        <v>453</v>
      </c>
      <c r="C51">
        <f t="shared" si="0"/>
        <v>12050</v>
      </c>
    </row>
    <row r="52" spans="1:3" x14ac:dyDescent="0.2">
      <c r="A52">
        <f t="shared" si="0"/>
        <v>12051</v>
      </c>
      <c r="B52" t="s">
        <v>454</v>
      </c>
      <c r="C52">
        <f t="shared" si="0"/>
        <v>12051</v>
      </c>
    </row>
    <row r="53" spans="1:3" x14ac:dyDescent="0.2">
      <c r="A53">
        <f t="shared" si="0"/>
        <v>12052</v>
      </c>
      <c r="B53" t="s">
        <v>75</v>
      </c>
      <c r="C53">
        <f t="shared" si="0"/>
        <v>12052</v>
      </c>
    </row>
    <row r="54" spans="1:3" x14ac:dyDescent="0.2">
      <c r="A54">
        <f t="shared" si="0"/>
        <v>12053</v>
      </c>
      <c r="B54" t="s">
        <v>174</v>
      </c>
      <c r="C54">
        <f t="shared" si="0"/>
        <v>12053</v>
      </c>
    </row>
    <row r="55" spans="1:3" x14ac:dyDescent="0.2">
      <c r="A55">
        <f t="shared" si="0"/>
        <v>12054</v>
      </c>
      <c r="B55" t="s">
        <v>455</v>
      </c>
      <c r="C55">
        <f t="shared" si="0"/>
        <v>12054</v>
      </c>
    </row>
    <row r="56" spans="1:3" x14ac:dyDescent="0.2">
      <c r="A56">
        <f t="shared" si="0"/>
        <v>12055</v>
      </c>
      <c r="B56" t="s">
        <v>456</v>
      </c>
      <c r="C56">
        <f t="shared" si="0"/>
        <v>12055</v>
      </c>
    </row>
    <row r="57" spans="1:3" x14ac:dyDescent="0.2">
      <c r="A57">
        <f t="shared" si="0"/>
        <v>12056</v>
      </c>
      <c r="B57" t="s">
        <v>183</v>
      </c>
      <c r="C57">
        <f t="shared" si="0"/>
        <v>12056</v>
      </c>
    </row>
    <row r="58" spans="1:3" x14ac:dyDescent="0.2">
      <c r="A58">
        <f t="shared" si="0"/>
        <v>12057</v>
      </c>
      <c r="B58" t="s">
        <v>98</v>
      </c>
      <c r="C58">
        <f t="shared" si="0"/>
        <v>12057</v>
      </c>
    </row>
    <row r="59" spans="1:3" x14ac:dyDescent="0.2">
      <c r="A59">
        <f t="shared" si="0"/>
        <v>12058</v>
      </c>
      <c r="B59" t="s">
        <v>457</v>
      </c>
      <c r="C59">
        <f t="shared" si="0"/>
        <v>12058</v>
      </c>
    </row>
    <row r="60" spans="1:3" x14ac:dyDescent="0.2">
      <c r="A60">
        <f t="shared" si="0"/>
        <v>12059</v>
      </c>
      <c r="B60" t="s">
        <v>99</v>
      </c>
      <c r="C60">
        <f t="shared" si="0"/>
        <v>12059</v>
      </c>
    </row>
    <row r="61" spans="1:3" x14ac:dyDescent="0.2">
      <c r="A61">
        <f t="shared" si="0"/>
        <v>12060</v>
      </c>
      <c r="B61" t="s">
        <v>458</v>
      </c>
      <c r="C61">
        <f t="shared" si="0"/>
        <v>12060</v>
      </c>
    </row>
    <row r="62" spans="1:3" x14ac:dyDescent="0.2">
      <c r="A62">
        <f t="shared" si="0"/>
        <v>12061</v>
      </c>
      <c r="B62" t="s">
        <v>459</v>
      </c>
      <c r="C62">
        <f t="shared" si="0"/>
        <v>12061</v>
      </c>
    </row>
    <row r="63" spans="1:3" x14ac:dyDescent="0.2">
      <c r="A63">
        <f t="shared" si="0"/>
        <v>12062</v>
      </c>
      <c r="B63" t="s">
        <v>460</v>
      </c>
      <c r="C63">
        <f t="shared" si="0"/>
        <v>12062</v>
      </c>
    </row>
    <row r="64" spans="1:3" x14ac:dyDescent="0.2">
      <c r="A64">
        <f t="shared" si="0"/>
        <v>12063</v>
      </c>
      <c r="B64" t="s">
        <v>461</v>
      </c>
      <c r="C64">
        <f t="shared" si="0"/>
        <v>12063</v>
      </c>
    </row>
    <row r="65" spans="1:3" x14ac:dyDescent="0.2">
      <c r="A65">
        <f t="shared" si="0"/>
        <v>12064</v>
      </c>
      <c r="B65" t="s">
        <v>462</v>
      </c>
      <c r="C65">
        <f t="shared" si="0"/>
        <v>12064</v>
      </c>
    </row>
    <row r="66" spans="1:3" x14ac:dyDescent="0.2">
      <c r="A66">
        <f t="shared" si="0"/>
        <v>12065</v>
      </c>
      <c r="B66" t="s">
        <v>463</v>
      </c>
      <c r="C66">
        <f t="shared" si="0"/>
        <v>12065</v>
      </c>
    </row>
    <row r="67" spans="1:3" x14ac:dyDescent="0.2">
      <c r="A67">
        <f t="shared" si="0"/>
        <v>12066</v>
      </c>
      <c r="C67">
        <f t="shared" ref="C67" si="1">C66+1</f>
        <v>12066</v>
      </c>
    </row>
    <row r="68" spans="1:3" x14ac:dyDescent="0.2">
      <c r="A68">
        <f t="shared" ref="A68:C122" si="2">A67+1</f>
        <v>12067</v>
      </c>
      <c r="C68">
        <f t="shared" si="2"/>
        <v>12067</v>
      </c>
    </row>
    <row r="69" spans="1:3" x14ac:dyDescent="0.2">
      <c r="A69">
        <f t="shared" si="2"/>
        <v>12068</v>
      </c>
      <c r="C69">
        <f t="shared" si="2"/>
        <v>12068</v>
      </c>
    </row>
    <row r="70" spans="1:3" x14ac:dyDescent="0.2">
      <c r="A70">
        <f t="shared" si="2"/>
        <v>12069</v>
      </c>
      <c r="C70">
        <f t="shared" si="2"/>
        <v>12069</v>
      </c>
    </row>
    <row r="71" spans="1:3" x14ac:dyDescent="0.2">
      <c r="A71">
        <f t="shared" si="2"/>
        <v>12070</v>
      </c>
      <c r="C71">
        <f t="shared" si="2"/>
        <v>12070</v>
      </c>
    </row>
    <row r="72" spans="1:3" x14ac:dyDescent="0.2">
      <c r="A72">
        <f t="shared" si="2"/>
        <v>12071</v>
      </c>
      <c r="C72">
        <f t="shared" si="2"/>
        <v>12071</v>
      </c>
    </row>
    <row r="73" spans="1:3" x14ac:dyDescent="0.2">
      <c r="A73">
        <f t="shared" si="2"/>
        <v>12072</v>
      </c>
      <c r="C73">
        <f t="shared" si="2"/>
        <v>12072</v>
      </c>
    </row>
    <row r="74" spans="1:3" x14ac:dyDescent="0.2">
      <c r="A74">
        <f t="shared" si="2"/>
        <v>12073</v>
      </c>
      <c r="C74">
        <f t="shared" si="2"/>
        <v>12073</v>
      </c>
    </row>
    <row r="75" spans="1:3" x14ac:dyDescent="0.2">
      <c r="A75">
        <f t="shared" si="2"/>
        <v>12074</v>
      </c>
      <c r="C75">
        <f t="shared" si="2"/>
        <v>12074</v>
      </c>
    </row>
    <row r="76" spans="1:3" x14ac:dyDescent="0.2">
      <c r="A76">
        <f t="shared" si="2"/>
        <v>12075</v>
      </c>
      <c r="C76">
        <f t="shared" si="2"/>
        <v>12075</v>
      </c>
    </row>
    <row r="77" spans="1:3" x14ac:dyDescent="0.2">
      <c r="A77">
        <f t="shared" si="2"/>
        <v>12076</v>
      </c>
      <c r="C77">
        <f t="shared" si="2"/>
        <v>12076</v>
      </c>
    </row>
    <row r="78" spans="1:3" x14ac:dyDescent="0.2">
      <c r="A78">
        <f t="shared" si="2"/>
        <v>12077</v>
      </c>
      <c r="C78">
        <f t="shared" si="2"/>
        <v>12077</v>
      </c>
    </row>
    <row r="79" spans="1:3" x14ac:dyDescent="0.2">
      <c r="A79">
        <f t="shared" si="2"/>
        <v>12078</v>
      </c>
      <c r="C79">
        <f t="shared" si="2"/>
        <v>12078</v>
      </c>
    </row>
    <row r="80" spans="1:3" x14ac:dyDescent="0.2">
      <c r="A80">
        <f t="shared" si="2"/>
        <v>12079</v>
      </c>
      <c r="C80">
        <f t="shared" si="2"/>
        <v>12079</v>
      </c>
    </row>
    <row r="81" spans="1:3" x14ac:dyDescent="0.2">
      <c r="A81">
        <f t="shared" si="2"/>
        <v>12080</v>
      </c>
      <c r="C81">
        <f t="shared" si="2"/>
        <v>12080</v>
      </c>
    </row>
    <row r="82" spans="1:3" x14ac:dyDescent="0.2">
      <c r="A82">
        <f t="shared" si="2"/>
        <v>12081</v>
      </c>
      <c r="C82">
        <f t="shared" si="2"/>
        <v>12081</v>
      </c>
    </row>
    <row r="83" spans="1:3" x14ac:dyDescent="0.2">
      <c r="A83">
        <f t="shared" si="2"/>
        <v>12082</v>
      </c>
      <c r="C83">
        <f t="shared" si="2"/>
        <v>12082</v>
      </c>
    </row>
    <row r="84" spans="1:3" x14ac:dyDescent="0.2">
      <c r="A84">
        <f t="shared" si="2"/>
        <v>12083</v>
      </c>
      <c r="C84">
        <f t="shared" si="2"/>
        <v>12083</v>
      </c>
    </row>
    <row r="85" spans="1:3" x14ac:dyDescent="0.2">
      <c r="A85">
        <f t="shared" si="2"/>
        <v>12084</v>
      </c>
      <c r="C85">
        <f t="shared" si="2"/>
        <v>12084</v>
      </c>
    </row>
    <row r="86" spans="1:3" x14ac:dyDescent="0.2">
      <c r="A86">
        <f t="shared" si="2"/>
        <v>12085</v>
      </c>
      <c r="C86">
        <f t="shared" si="2"/>
        <v>12085</v>
      </c>
    </row>
    <row r="87" spans="1:3" x14ac:dyDescent="0.2">
      <c r="A87">
        <f t="shared" si="2"/>
        <v>12086</v>
      </c>
      <c r="C87">
        <f t="shared" si="2"/>
        <v>12086</v>
      </c>
    </row>
    <row r="88" spans="1:3" x14ac:dyDescent="0.2">
      <c r="A88">
        <f t="shared" si="2"/>
        <v>12087</v>
      </c>
      <c r="C88">
        <f t="shared" si="2"/>
        <v>12087</v>
      </c>
    </row>
    <row r="89" spans="1:3" x14ac:dyDescent="0.2">
      <c r="A89">
        <f t="shared" si="2"/>
        <v>12088</v>
      </c>
      <c r="C89">
        <f t="shared" si="2"/>
        <v>12088</v>
      </c>
    </row>
    <row r="90" spans="1:3" x14ac:dyDescent="0.2">
      <c r="A90">
        <f t="shared" si="2"/>
        <v>12089</v>
      </c>
      <c r="C90">
        <f t="shared" si="2"/>
        <v>12089</v>
      </c>
    </row>
    <row r="91" spans="1:3" x14ac:dyDescent="0.2">
      <c r="A91">
        <f t="shared" si="2"/>
        <v>12090</v>
      </c>
      <c r="C91">
        <f t="shared" si="2"/>
        <v>12090</v>
      </c>
    </row>
    <row r="92" spans="1:3" x14ac:dyDescent="0.2">
      <c r="A92">
        <f t="shared" si="2"/>
        <v>12091</v>
      </c>
      <c r="C92">
        <f t="shared" si="2"/>
        <v>12091</v>
      </c>
    </row>
    <row r="93" spans="1:3" x14ac:dyDescent="0.2">
      <c r="A93">
        <f t="shared" si="2"/>
        <v>12092</v>
      </c>
      <c r="C93">
        <f t="shared" si="2"/>
        <v>12092</v>
      </c>
    </row>
    <row r="94" spans="1:3" x14ac:dyDescent="0.2">
      <c r="A94">
        <f t="shared" si="2"/>
        <v>12093</v>
      </c>
      <c r="C94">
        <f t="shared" si="2"/>
        <v>12093</v>
      </c>
    </row>
    <row r="95" spans="1:3" x14ac:dyDescent="0.2">
      <c r="A95">
        <f t="shared" si="2"/>
        <v>12094</v>
      </c>
      <c r="C95">
        <f t="shared" si="2"/>
        <v>12094</v>
      </c>
    </row>
    <row r="96" spans="1:3" x14ac:dyDescent="0.2">
      <c r="A96">
        <f t="shared" si="2"/>
        <v>12095</v>
      </c>
      <c r="C96">
        <f t="shared" si="2"/>
        <v>12095</v>
      </c>
    </row>
    <row r="97" spans="1:3" x14ac:dyDescent="0.2">
      <c r="A97">
        <f t="shared" si="2"/>
        <v>12096</v>
      </c>
      <c r="C97">
        <f t="shared" si="2"/>
        <v>12096</v>
      </c>
    </row>
    <row r="98" spans="1:3" x14ac:dyDescent="0.2">
      <c r="A98">
        <f t="shared" si="2"/>
        <v>12097</v>
      </c>
      <c r="C98">
        <f t="shared" si="2"/>
        <v>12097</v>
      </c>
    </row>
    <row r="99" spans="1:3" x14ac:dyDescent="0.2">
      <c r="A99">
        <f t="shared" si="2"/>
        <v>12098</v>
      </c>
      <c r="C99">
        <f t="shared" si="2"/>
        <v>12098</v>
      </c>
    </row>
    <row r="100" spans="1:3" x14ac:dyDescent="0.2">
      <c r="A100">
        <f t="shared" si="2"/>
        <v>12099</v>
      </c>
      <c r="C100">
        <f t="shared" si="2"/>
        <v>12099</v>
      </c>
    </row>
    <row r="101" spans="1:3" x14ac:dyDescent="0.2">
      <c r="A101">
        <f t="shared" si="2"/>
        <v>12100</v>
      </c>
      <c r="C101">
        <f t="shared" si="2"/>
        <v>12100</v>
      </c>
    </row>
    <row r="102" spans="1:3" x14ac:dyDescent="0.2">
      <c r="A102">
        <f t="shared" si="2"/>
        <v>12101</v>
      </c>
      <c r="C102">
        <f t="shared" si="2"/>
        <v>12101</v>
      </c>
    </row>
    <row r="103" spans="1:3" x14ac:dyDescent="0.2">
      <c r="A103">
        <f t="shared" si="2"/>
        <v>12102</v>
      </c>
      <c r="C103">
        <f t="shared" si="2"/>
        <v>12102</v>
      </c>
    </row>
    <row r="104" spans="1:3" x14ac:dyDescent="0.2">
      <c r="A104">
        <f t="shared" si="2"/>
        <v>12103</v>
      </c>
      <c r="C104">
        <f t="shared" si="2"/>
        <v>12103</v>
      </c>
    </row>
    <row r="105" spans="1:3" x14ac:dyDescent="0.2">
      <c r="A105">
        <f t="shared" si="2"/>
        <v>12104</v>
      </c>
      <c r="C105">
        <f t="shared" si="2"/>
        <v>12104</v>
      </c>
    </row>
    <row r="106" spans="1:3" x14ac:dyDescent="0.2">
      <c r="A106">
        <f t="shared" si="2"/>
        <v>12105</v>
      </c>
      <c r="C106">
        <f t="shared" si="2"/>
        <v>12105</v>
      </c>
    </row>
    <row r="107" spans="1:3" x14ac:dyDescent="0.2">
      <c r="A107">
        <f t="shared" si="2"/>
        <v>12106</v>
      </c>
      <c r="C107">
        <f t="shared" si="2"/>
        <v>12106</v>
      </c>
    </row>
    <row r="108" spans="1:3" x14ac:dyDescent="0.2">
      <c r="A108">
        <f t="shared" si="2"/>
        <v>12107</v>
      </c>
      <c r="C108">
        <f t="shared" si="2"/>
        <v>12107</v>
      </c>
    </row>
    <row r="109" spans="1:3" x14ac:dyDescent="0.2">
      <c r="A109">
        <f t="shared" si="2"/>
        <v>12108</v>
      </c>
      <c r="C109">
        <f t="shared" si="2"/>
        <v>12108</v>
      </c>
    </row>
    <row r="110" spans="1:3" x14ac:dyDescent="0.2">
      <c r="A110">
        <f t="shared" si="2"/>
        <v>12109</v>
      </c>
      <c r="C110">
        <f t="shared" si="2"/>
        <v>12109</v>
      </c>
    </row>
    <row r="111" spans="1:3" x14ac:dyDescent="0.2">
      <c r="A111">
        <f t="shared" si="2"/>
        <v>12110</v>
      </c>
      <c r="C111">
        <f t="shared" si="2"/>
        <v>12110</v>
      </c>
    </row>
    <row r="112" spans="1:3" x14ac:dyDescent="0.2">
      <c r="A112">
        <f t="shared" si="2"/>
        <v>12111</v>
      </c>
      <c r="C112">
        <f t="shared" si="2"/>
        <v>12111</v>
      </c>
    </row>
    <row r="113" spans="1:3" x14ac:dyDescent="0.2">
      <c r="A113">
        <f t="shared" si="2"/>
        <v>12112</v>
      </c>
      <c r="C113">
        <f t="shared" si="2"/>
        <v>12112</v>
      </c>
    </row>
    <row r="114" spans="1:3" x14ac:dyDescent="0.2">
      <c r="A114">
        <f t="shared" si="2"/>
        <v>12113</v>
      </c>
      <c r="C114">
        <f t="shared" si="2"/>
        <v>12113</v>
      </c>
    </row>
    <row r="115" spans="1:3" x14ac:dyDescent="0.2">
      <c r="A115">
        <f t="shared" si="2"/>
        <v>12114</v>
      </c>
      <c r="C115">
        <f t="shared" si="2"/>
        <v>12114</v>
      </c>
    </row>
    <row r="116" spans="1:3" x14ac:dyDescent="0.2">
      <c r="A116">
        <f t="shared" si="2"/>
        <v>12115</v>
      </c>
      <c r="C116">
        <f t="shared" si="2"/>
        <v>12115</v>
      </c>
    </row>
    <row r="117" spans="1:3" x14ac:dyDescent="0.2">
      <c r="A117">
        <f t="shared" si="2"/>
        <v>12116</v>
      </c>
      <c r="C117">
        <f t="shared" si="2"/>
        <v>12116</v>
      </c>
    </row>
    <row r="118" spans="1:3" x14ac:dyDescent="0.2">
      <c r="A118">
        <f t="shared" si="2"/>
        <v>12117</v>
      </c>
      <c r="C118">
        <f t="shared" si="2"/>
        <v>12117</v>
      </c>
    </row>
    <row r="119" spans="1:3" x14ac:dyDescent="0.2">
      <c r="A119">
        <f t="shared" si="2"/>
        <v>12118</v>
      </c>
      <c r="C119">
        <f t="shared" si="2"/>
        <v>12118</v>
      </c>
    </row>
    <row r="120" spans="1:3" x14ac:dyDescent="0.2">
      <c r="A120">
        <f t="shared" si="2"/>
        <v>12119</v>
      </c>
      <c r="C120">
        <f t="shared" si="2"/>
        <v>12119</v>
      </c>
    </row>
    <row r="121" spans="1:3" x14ac:dyDescent="0.2">
      <c r="A121">
        <f t="shared" si="2"/>
        <v>12120</v>
      </c>
      <c r="C121">
        <f t="shared" si="2"/>
        <v>12120</v>
      </c>
    </row>
    <row r="122" spans="1:3" x14ac:dyDescent="0.2">
      <c r="A122">
        <f t="shared" si="2"/>
        <v>12121</v>
      </c>
      <c r="C122">
        <f t="shared" si="2"/>
        <v>12121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例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舟橋昭太</cp:lastModifiedBy>
  <cp:lastPrinted>2017-07-06T01:14:56Z</cp:lastPrinted>
  <dcterms:created xsi:type="dcterms:W3CDTF">2017-04-30T08:40:09Z</dcterms:created>
  <dcterms:modified xsi:type="dcterms:W3CDTF">2018-06-19T10:31:05Z</dcterms:modified>
</cp:coreProperties>
</file>